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ire.maekivi\Desktop\"/>
    </mc:Choice>
  </mc:AlternateContent>
  <xr:revisionPtr revIDLastSave="0" documentId="13_ncr:1_{6D7157E2-8522-4644-80C2-BCE9E3F0CFC1}" xr6:coauthVersionLast="47" xr6:coauthVersionMax="47" xr10:uidLastSave="{00000000-0000-0000-0000-000000000000}"/>
  <bookViews>
    <workbookView xWindow="28680" yWindow="-1515" windowWidth="29040" windowHeight="15840" xr2:uid="{322322FD-4EC9-465C-AABA-0796052154EC}"/>
  </bookViews>
  <sheets>
    <sheet name="Eelarve 2023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E55" i="1"/>
  <c r="E54" i="1"/>
  <c r="E53" i="1"/>
  <c r="E52" i="1"/>
  <c r="E20" i="1"/>
  <c r="E18" i="1"/>
  <c r="E17" i="1"/>
  <c r="E58" i="1" l="1"/>
  <c r="E59" i="1" s="1"/>
</calcChain>
</file>

<file path=xl/sharedStrings.xml><?xml version="1.0" encoding="utf-8"?>
<sst xmlns="http://schemas.openxmlformats.org/spreadsheetml/2006/main" count="138" uniqueCount="107">
  <si>
    <t>EELK KADRINA KATARIINA KOGUDUSE EELARVE 2023</t>
  </si>
  <si>
    <t>Kirjeldus</t>
  </si>
  <si>
    <t>Konto kood</t>
  </si>
  <si>
    <t>Konto nimetus</t>
  </si>
  <si>
    <t>a) mittesihtotstarbelised annetused ja toetused</t>
  </si>
  <si>
    <t>3100</t>
  </si>
  <si>
    <t>Liikmeannetused</t>
  </si>
  <si>
    <t>3210</t>
  </si>
  <si>
    <t>Mittesihtotstarbelised annetused ja toetused</t>
  </si>
  <si>
    <t>3211</t>
  </si>
  <si>
    <t>Korjandused</t>
  </si>
  <si>
    <t>3215</t>
  </si>
  <si>
    <t>Välisannetused</t>
  </si>
  <si>
    <t xml:space="preserve">b) sihtotstarbelised annetused ja toetused </t>
  </si>
  <si>
    <t>3160</t>
  </si>
  <si>
    <t>Muud sihtotstarbelised annetused ja toetused</t>
  </si>
  <si>
    <t>3170</t>
  </si>
  <si>
    <t>Sihtotstarbelised laekumised tegevuskuludeks kohalikult omavalitsuselt</t>
  </si>
  <si>
    <t>3410</t>
  </si>
  <si>
    <t>Ametitalitluse tasu- matused</t>
  </si>
  <si>
    <t>Tulu ettevõtlusest</t>
  </si>
  <si>
    <t>3510</t>
  </si>
  <si>
    <t xml:space="preserve">Tulud kaupade müügist </t>
  </si>
  <si>
    <t>3521</t>
  </si>
  <si>
    <t>Matuse registreerimistasu</t>
  </si>
  <si>
    <t>3533</t>
  </si>
  <si>
    <t>3533-Majutusteenus</t>
  </si>
  <si>
    <t>3535</t>
  </si>
  <si>
    <t>Renditulu  sh</t>
  </si>
  <si>
    <t xml:space="preserve">Renditulu-Ukrainlased  </t>
  </si>
  <si>
    <t>Renditulu-Viive Koogid</t>
  </si>
  <si>
    <t>Renditulu-Iri Rist</t>
  </si>
  <si>
    <t>3540</t>
  </si>
  <si>
    <t>Juhtimisteenus</t>
  </si>
  <si>
    <t>Muud tulud</t>
  </si>
  <si>
    <t>3530</t>
  </si>
  <si>
    <t>Hauaplatsi kasutusõiguse lõiv</t>
  </si>
  <si>
    <t>3630</t>
  </si>
  <si>
    <t>Muud põhitegevusega mitteseotud tulud</t>
  </si>
  <si>
    <t>Intressitulud</t>
  </si>
  <si>
    <t>KOKKU TULUD:</t>
  </si>
  <si>
    <t>Jagatud annetused ja toetused</t>
  </si>
  <si>
    <t>4030</t>
  </si>
  <si>
    <t>Jagatud annetused</t>
  </si>
  <si>
    <t>Mitmesugused tegevuskulud</t>
  </si>
  <si>
    <t>4200</t>
  </si>
  <si>
    <t>Pühapäevakooli kulud</t>
  </si>
  <si>
    <t>Ruumide rent</t>
  </si>
  <si>
    <t>4240</t>
  </si>
  <si>
    <t>Ruumide hooldus, remondikulud-hostel</t>
  </si>
  <si>
    <t>4241</t>
  </si>
  <si>
    <t>Ruumide hooldus, remondikulud -kantselei</t>
  </si>
  <si>
    <t>4260</t>
  </si>
  <si>
    <t>Elektrienergia koos lisadega</t>
  </si>
  <si>
    <t>4261</t>
  </si>
  <si>
    <t>Küte, küttepuud, DK kiriku kütmiseks</t>
  </si>
  <si>
    <t>4262</t>
  </si>
  <si>
    <t>Vesi ja kanalisatsioon</t>
  </si>
  <si>
    <t>4270</t>
  </si>
  <si>
    <t>Prügivedu</t>
  </si>
  <si>
    <t>4290</t>
  </si>
  <si>
    <t>Muud ettevõtlusega seotud kulud</t>
  </si>
  <si>
    <t>Reklaamikulud</t>
  </si>
  <si>
    <t>4310</t>
  </si>
  <si>
    <t>Telefon, internet</t>
  </si>
  <si>
    <t>4320</t>
  </si>
  <si>
    <t>IT teenused, arvutitarvikud</t>
  </si>
  <si>
    <t>4321</t>
  </si>
  <si>
    <t>Väheväärtuslik põhivara</t>
  </si>
  <si>
    <t>Tellitud teenustööd</t>
  </si>
  <si>
    <t>4330</t>
  </si>
  <si>
    <t>Kontoritarbed, postikulud</t>
  </si>
  <si>
    <t>4335</t>
  </si>
  <si>
    <t>Ajalehed, ajakirjad, kirjandus</t>
  </si>
  <si>
    <t>4340</t>
  </si>
  <si>
    <t>Pangateenus</t>
  </si>
  <si>
    <t>4343</t>
  </si>
  <si>
    <t>Ürituste korralduskulud</t>
  </si>
  <si>
    <t>4365</t>
  </si>
  <si>
    <t>Maamaks</t>
  </si>
  <si>
    <t>Konsultatsioonid ja koolitused</t>
  </si>
  <si>
    <t>4380</t>
  </si>
  <si>
    <t>Kirikukassa- ja solidaarsuskassa maks</t>
  </si>
  <si>
    <t>4381</t>
  </si>
  <si>
    <t>Praostkonnakassamaks</t>
  </si>
  <si>
    <t>4385</t>
  </si>
  <si>
    <t>Raamatupidamisteenus</t>
  </si>
  <si>
    <t>4395</t>
  </si>
  <si>
    <t>Muud tegevuskulud</t>
  </si>
  <si>
    <t>4460</t>
  </si>
  <si>
    <t>Isikliku auto kompensatsioon</t>
  </si>
  <si>
    <t>a) palgakulu</t>
  </si>
  <si>
    <t>4710</t>
  </si>
  <si>
    <t>Palgakulu</t>
  </si>
  <si>
    <t>4715</t>
  </si>
  <si>
    <t>Tasud lepingulistele</t>
  </si>
  <si>
    <t>b) sotsiaalmaksud</t>
  </si>
  <si>
    <t>4720</t>
  </si>
  <si>
    <t>Sotsiaalmaksukulu</t>
  </si>
  <si>
    <t>4721</t>
  </si>
  <si>
    <t>Töötuskindlustusmaku kulu</t>
  </si>
  <si>
    <t>Muud kulud</t>
  </si>
  <si>
    <t>4980</t>
  </si>
  <si>
    <t>Vastuvõtukulud</t>
  </si>
  <si>
    <t>KOKKU KULUD:</t>
  </si>
  <si>
    <t>TULEM:</t>
  </si>
  <si>
    <t>Kasum.- kahjum valuutakusi ümberhindlusest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</si>
</sst>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186"/>
      <scheme val="minor"/>
    </font>
    <font>
      <i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/>
    <xf numFmtId="0" fontId="0" fillId="0" borderId="1" xfId="0" applyBorder="1"/>
    <xf numFmtId="0" fontId="2" fillId="3" borderId="1" xfId="0" applyFont="1" applyFill="1" applyBorder="1" applyAlignment="1">
      <alignment horizontal="center" wrapText="1"/>
    </xf>
    <xf numFmtId="2" fontId="0" fillId="0" borderId="1" xfId="0" applyNumberFormat="1" applyBorder="1"/>
    <xf numFmtId="2" fontId="3" fillId="0" borderId="1" xfId="0" applyNumberFormat="1" applyFont="1" applyBorder="1"/>
    <xf numFmtId="0" fontId="4" fillId="0" borderId="1" xfId="0" applyFont="1" applyBorder="1"/>
    <xf numFmtId="2" fontId="4" fillId="0" borderId="1" xfId="0" applyNumberFormat="1" applyFont="1" applyBorder="1"/>
    <xf numFmtId="0" fontId="1" fillId="2" borderId="1" xfId="0" applyFont="1" applyFill="1" applyBorder="1" applyAlignment="1">
      <alignment horizontal="right"/>
    </xf>
    <xf numFmtId="2" fontId="2" fillId="2" borderId="1" xfId="0" applyNumberFormat="1" applyFont="1" applyFill="1" applyBorder="1"/>
    <xf numFmtId="1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2" fontId="2" fillId="2" borderId="2" xfId="0" applyNumberFormat="1" applyFont="1" applyFill="1" applyBorder="1"/>
    <xf numFmtId="2" fontId="6" fillId="0" borderId="1" xfId="0" applyNumberFormat="1" applyFont="1" applyBorder="1"/>
    <xf numFmtId="2" fontId="5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D083C-1121-4778-8C4C-452557BF1F5F}">
  <sheetPr>
    <pageSetUpPr fitToPage="1"/>
  </sheetPr>
  <dimension ref="A4:E59"/>
  <sheetViews>
    <sheetView tabSelected="1" view="pageLayout" topLeftCell="B1" zoomScaleNormal="115" workbookViewId="0">
      <selection activeCell="D65" sqref="D65"/>
    </sheetView>
  </sheetViews>
  <sheetFormatPr defaultRowHeight="14.5" x14ac:dyDescent="0.35"/>
  <cols>
    <col min="1" max="1" width="46.54296875" hidden="1" customWidth="1"/>
    <col min="2" max="2" width="12.54296875" customWidth="1"/>
    <col min="4" max="4" width="64.453125" customWidth="1"/>
    <col min="5" max="5" width="10.90625" customWidth="1"/>
  </cols>
  <sheetData>
    <row r="4" spans="1:5" x14ac:dyDescent="0.35">
      <c r="C4" s="1" t="s">
        <v>0</v>
      </c>
    </row>
    <row r="6" spans="1:5" ht="29" x14ac:dyDescent="0.35">
      <c r="A6" t="s">
        <v>1</v>
      </c>
      <c r="C6" s="2" t="s">
        <v>2</v>
      </c>
      <c r="D6" s="3" t="s">
        <v>3</v>
      </c>
      <c r="E6" s="5">
        <v>2023</v>
      </c>
    </row>
    <row r="7" spans="1:5" x14ac:dyDescent="0.35">
      <c r="A7" t="s">
        <v>4</v>
      </c>
      <c r="C7" s="4" t="s">
        <v>5</v>
      </c>
      <c r="D7" s="4" t="s">
        <v>6</v>
      </c>
      <c r="E7" s="6">
        <v>3000</v>
      </c>
    </row>
    <row r="8" spans="1:5" x14ac:dyDescent="0.35">
      <c r="A8" t="s">
        <v>4</v>
      </c>
      <c r="C8" s="4" t="s">
        <v>7</v>
      </c>
      <c r="D8" s="4" t="s">
        <v>8</v>
      </c>
      <c r="E8" s="6">
        <v>3000</v>
      </c>
    </row>
    <row r="9" spans="1:5" x14ac:dyDescent="0.35">
      <c r="A9" t="s">
        <v>4</v>
      </c>
      <c r="C9" s="4" t="s">
        <v>9</v>
      </c>
      <c r="D9" s="4" t="s">
        <v>10</v>
      </c>
      <c r="E9" s="6">
        <v>2000</v>
      </c>
    </row>
    <row r="10" spans="1:5" x14ac:dyDescent="0.35">
      <c r="A10" t="s">
        <v>4</v>
      </c>
      <c r="C10" s="4" t="s">
        <v>11</v>
      </c>
      <c r="D10" s="4" t="s">
        <v>12</v>
      </c>
      <c r="E10" s="6">
        <v>300</v>
      </c>
    </row>
    <row r="11" spans="1:5" x14ac:dyDescent="0.35">
      <c r="A11" t="s">
        <v>13</v>
      </c>
      <c r="C11" s="4" t="s">
        <v>14</v>
      </c>
      <c r="D11" s="4" t="s">
        <v>15</v>
      </c>
      <c r="E11" s="6">
        <v>2000</v>
      </c>
    </row>
    <row r="12" spans="1:5" x14ac:dyDescent="0.35">
      <c r="A12" t="s">
        <v>13</v>
      </c>
      <c r="C12" s="4" t="s">
        <v>16</v>
      </c>
      <c r="D12" s="4" t="s">
        <v>17</v>
      </c>
      <c r="E12" s="7">
        <v>3600</v>
      </c>
    </row>
    <row r="13" spans="1:5" x14ac:dyDescent="0.35">
      <c r="A13" t="s">
        <v>13</v>
      </c>
      <c r="C13" s="4" t="s">
        <v>18</v>
      </c>
      <c r="D13" s="4" t="s">
        <v>19</v>
      </c>
      <c r="E13" s="6">
        <v>20</v>
      </c>
    </row>
    <row r="14" spans="1:5" x14ac:dyDescent="0.35">
      <c r="A14" t="s">
        <v>20</v>
      </c>
      <c r="C14" s="4" t="s">
        <v>21</v>
      </c>
      <c r="D14" s="4" t="s">
        <v>22</v>
      </c>
      <c r="E14" s="6">
        <v>1000</v>
      </c>
    </row>
    <row r="15" spans="1:5" x14ac:dyDescent="0.35">
      <c r="A15" t="s">
        <v>20</v>
      </c>
      <c r="C15" s="4" t="s">
        <v>23</v>
      </c>
      <c r="D15" s="4" t="s">
        <v>24</v>
      </c>
      <c r="E15" s="6">
        <v>250</v>
      </c>
    </row>
    <row r="16" spans="1:5" x14ac:dyDescent="0.35">
      <c r="A16" t="s">
        <v>20</v>
      </c>
      <c r="C16" s="4" t="s">
        <v>25</v>
      </c>
      <c r="D16" s="4" t="s">
        <v>26</v>
      </c>
      <c r="E16" s="6">
        <v>1500</v>
      </c>
    </row>
    <row r="17" spans="1:5" x14ac:dyDescent="0.35">
      <c r="A17" t="s">
        <v>20</v>
      </c>
      <c r="C17" s="4" t="s">
        <v>27</v>
      </c>
      <c r="D17" s="4" t="s">
        <v>28</v>
      </c>
      <c r="E17" s="6">
        <f>SUM(E18:E20)</f>
        <v>9540</v>
      </c>
    </row>
    <row r="18" spans="1:5" x14ac:dyDescent="0.35">
      <c r="C18" s="4"/>
      <c r="D18" s="8" t="s">
        <v>29</v>
      </c>
      <c r="E18" s="9">
        <f>12*480</f>
        <v>5760</v>
      </c>
    </row>
    <row r="19" spans="1:5" x14ac:dyDescent="0.35">
      <c r="C19" s="4"/>
      <c r="D19" s="8" t="s">
        <v>30</v>
      </c>
      <c r="E19" s="17">
        <v>2100</v>
      </c>
    </row>
    <row r="20" spans="1:5" x14ac:dyDescent="0.35">
      <c r="C20" s="4"/>
      <c r="D20" s="8" t="s">
        <v>31</v>
      </c>
      <c r="E20" s="9">
        <f>12*140</f>
        <v>1680</v>
      </c>
    </row>
    <row r="21" spans="1:5" x14ac:dyDescent="0.35">
      <c r="A21" t="s">
        <v>20</v>
      </c>
      <c r="C21" s="4" t="s">
        <v>32</v>
      </c>
      <c r="D21" s="4" t="s">
        <v>33</v>
      </c>
      <c r="E21" s="6">
        <v>768</v>
      </c>
    </row>
    <row r="22" spans="1:5" x14ac:dyDescent="0.35">
      <c r="A22" t="s">
        <v>34</v>
      </c>
      <c r="C22" s="4" t="s">
        <v>35</v>
      </c>
      <c r="D22" s="4" t="s">
        <v>36</v>
      </c>
      <c r="E22" s="6">
        <v>500</v>
      </c>
    </row>
    <row r="23" spans="1:5" x14ac:dyDescent="0.35">
      <c r="A23" t="s">
        <v>34</v>
      </c>
      <c r="C23" s="4" t="s">
        <v>37</v>
      </c>
      <c r="D23" s="4" t="s">
        <v>38</v>
      </c>
      <c r="E23" s="6">
        <v>0</v>
      </c>
    </row>
    <row r="24" spans="1:5" x14ac:dyDescent="0.35">
      <c r="C24" s="4"/>
      <c r="D24" s="4" t="s">
        <v>39</v>
      </c>
      <c r="E24" s="6">
        <v>75</v>
      </c>
    </row>
    <row r="25" spans="1:5" x14ac:dyDescent="0.35">
      <c r="C25" s="4"/>
      <c r="D25" s="10" t="s">
        <v>40</v>
      </c>
      <c r="E25" s="11">
        <f>SUM(E7:E17,E21:E24)</f>
        <v>27553</v>
      </c>
    </row>
    <row r="26" spans="1:5" x14ac:dyDescent="0.35">
      <c r="A26" t="s">
        <v>41</v>
      </c>
      <c r="C26" s="4" t="s">
        <v>42</v>
      </c>
      <c r="D26" s="4" t="s">
        <v>43</v>
      </c>
      <c r="E26" s="6">
        <v>-100</v>
      </c>
    </row>
    <row r="27" spans="1:5" x14ac:dyDescent="0.35">
      <c r="A27" t="s">
        <v>44</v>
      </c>
      <c r="C27" s="4" t="s">
        <v>45</v>
      </c>
      <c r="D27" s="4" t="s">
        <v>46</v>
      </c>
      <c r="E27" s="6">
        <v>-50</v>
      </c>
    </row>
    <row r="28" spans="1:5" x14ac:dyDescent="0.35">
      <c r="C28" s="12">
        <v>4210</v>
      </c>
      <c r="D28" s="4" t="s">
        <v>47</v>
      </c>
      <c r="E28" s="6">
        <v>0</v>
      </c>
    </row>
    <row r="29" spans="1:5" x14ac:dyDescent="0.35">
      <c r="A29" t="s">
        <v>44</v>
      </c>
      <c r="C29" s="4" t="s">
        <v>48</v>
      </c>
      <c r="D29" s="4" t="s">
        <v>49</v>
      </c>
      <c r="E29" s="6">
        <v>-1000</v>
      </c>
    </row>
    <row r="30" spans="1:5" x14ac:dyDescent="0.35">
      <c r="C30" s="4" t="s">
        <v>50</v>
      </c>
      <c r="D30" s="4" t="s">
        <v>51</v>
      </c>
      <c r="E30" s="6">
        <v>0</v>
      </c>
    </row>
    <row r="31" spans="1:5" x14ac:dyDescent="0.35">
      <c r="A31" t="s">
        <v>44</v>
      </c>
      <c r="C31" s="4" t="s">
        <v>52</v>
      </c>
      <c r="D31" s="4" t="s">
        <v>53</v>
      </c>
      <c r="E31" s="7">
        <v>-6586</v>
      </c>
    </row>
    <row r="32" spans="1:5" x14ac:dyDescent="0.35">
      <c r="A32" t="s">
        <v>44</v>
      </c>
      <c r="C32" s="4" t="s">
        <v>54</v>
      </c>
      <c r="D32" s="4" t="s">
        <v>55</v>
      </c>
      <c r="E32" s="6">
        <v>-400</v>
      </c>
    </row>
    <row r="33" spans="1:5" x14ac:dyDescent="0.35">
      <c r="A33" t="s">
        <v>44</v>
      </c>
      <c r="C33" s="4" t="s">
        <v>56</v>
      </c>
      <c r="D33" s="4" t="s">
        <v>57</v>
      </c>
      <c r="E33" s="6">
        <v>-1200</v>
      </c>
    </row>
    <row r="34" spans="1:5" x14ac:dyDescent="0.35">
      <c r="A34" t="s">
        <v>44</v>
      </c>
      <c r="C34" s="4" t="s">
        <v>58</v>
      </c>
      <c r="D34" s="4" t="s">
        <v>59</v>
      </c>
      <c r="E34" s="6">
        <v>-400</v>
      </c>
    </row>
    <row r="35" spans="1:5" x14ac:dyDescent="0.35">
      <c r="A35" t="s">
        <v>44</v>
      </c>
      <c r="C35" s="4" t="s">
        <v>60</v>
      </c>
      <c r="D35" s="4" t="s">
        <v>61</v>
      </c>
      <c r="E35" s="6">
        <v>-700</v>
      </c>
    </row>
    <row r="36" spans="1:5" x14ac:dyDescent="0.35">
      <c r="C36" s="13">
        <v>4300</v>
      </c>
      <c r="D36" s="4" t="s">
        <v>62</v>
      </c>
      <c r="E36" s="6">
        <v>-5</v>
      </c>
    </row>
    <row r="37" spans="1:5" x14ac:dyDescent="0.35">
      <c r="A37" t="s">
        <v>44</v>
      </c>
      <c r="C37" s="4" t="s">
        <v>63</v>
      </c>
      <c r="D37" s="4" t="s">
        <v>64</v>
      </c>
      <c r="E37" s="6">
        <v>-250</v>
      </c>
    </row>
    <row r="38" spans="1:5" x14ac:dyDescent="0.35">
      <c r="A38" t="s">
        <v>44</v>
      </c>
      <c r="C38" s="4" t="s">
        <v>65</v>
      </c>
      <c r="D38" s="4" t="s">
        <v>66</v>
      </c>
      <c r="E38" s="6">
        <v>-55</v>
      </c>
    </row>
    <row r="39" spans="1:5" x14ac:dyDescent="0.35">
      <c r="A39" t="s">
        <v>44</v>
      </c>
      <c r="C39" s="4" t="s">
        <v>67</v>
      </c>
      <c r="D39" s="4" t="s">
        <v>68</v>
      </c>
      <c r="E39" s="6">
        <v>-300</v>
      </c>
    </row>
    <row r="40" spans="1:5" x14ac:dyDescent="0.35">
      <c r="C40" s="13">
        <v>4323</v>
      </c>
      <c r="D40" s="4" t="s">
        <v>69</v>
      </c>
      <c r="E40" s="6">
        <v>0</v>
      </c>
    </row>
    <row r="41" spans="1:5" x14ac:dyDescent="0.35">
      <c r="A41" t="s">
        <v>44</v>
      </c>
      <c r="C41" s="4" t="s">
        <v>70</v>
      </c>
      <c r="D41" s="4" t="s">
        <v>71</v>
      </c>
      <c r="E41" s="6">
        <v>-100</v>
      </c>
    </row>
    <row r="42" spans="1:5" x14ac:dyDescent="0.35">
      <c r="A42" t="s">
        <v>44</v>
      </c>
      <c r="C42" s="4" t="s">
        <v>72</v>
      </c>
      <c r="D42" s="4" t="s">
        <v>73</v>
      </c>
      <c r="E42" s="6">
        <v>-160</v>
      </c>
    </row>
    <row r="43" spans="1:5" x14ac:dyDescent="0.35">
      <c r="A43" t="s">
        <v>44</v>
      </c>
      <c r="C43" s="4" t="s">
        <v>74</v>
      </c>
      <c r="D43" s="4" t="s">
        <v>75</v>
      </c>
      <c r="E43" s="6">
        <v>-70</v>
      </c>
    </row>
    <row r="44" spans="1:5" x14ac:dyDescent="0.35">
      <c r="A44" t="s">
        <v>44</v>
      </c>
      <c r="C44" s="4" t="s">
        <v>76</v>
      </c>
      <c r="D44" s="4" t="s">
        <v>77</v>
      </c>
      <c r="E44" s="6">
        <v>0</v>
      </c>
    </row>
    <row r="45" spans="1:5" x14ac:dyDescent="0.35">
      <c r="A45" t="s">
        <v>44</v>
      </c>
      <c r="C45" s="4" t="s">
        <v>78</v>
      </c>
      <c r="D45" s="4" t="s">
        <v>79</v>
      </c>
      <c r="E45" s="18">
        <v>-433.94</v>
      </c>
    </row>
    <row r="46" spans="1:5" x14ac:dyDescent="0.35">
      <c r="C46" s="12">
        <v>4370</v>
      </c>
      <c r="D46" s="4" t="s">
        <v>80</v>
      </c>
      <c r="E46" s="7">
        <v>0</v>
      </c>
    </row>
    <row r="47" spans="1:5" x14ac:dyDescent="0.35">
      <c r="A47" t="s">
        <v>44</v>
      </c>
      <c r="C47" s="4" t="s">
        <v>81</v>
      </c>
      <c r="D47" s="4" t="s">
        <v>82</v>
      </c>
      <c r="E47" s="6">
        <v>-908.7</v>
      </c>
    </row>
    <row r="48" spans="1:5" x14ac:dyDescent="0.35">
      <c r="A48" t="s">
        <v>44</v>
      </c>
      <c r="C48" s="4" t="s">
        <v>83</v>
      </c>
      <c r="D48" s="4" t="s">
        <v>84</v>
      </c>
      <c r="E48" s="6">
        <v>-500</v>
      </c>
    </row>
    <row r="49" spans="1:5" x14ac:dyDescent="0.35">
      <c r="A49" t="s">
        <v>44</v>
      </c>
      <c r="C49" s="4" t="s">
        <v>85</v>
      </c>
      <c r="D49" s="4" t="s">
        <v>86</v>
      </c>
      <c r="E49" s="6">
        <v>-660</v>
      </c>
    </row>
    <row r="50" spans="1:5" x14ac:dyDescent="0.35">
      <c r="A50" t="s">
        <v>44</v>
      </c>
      <c r="C50" s="4" t="s">
        <v>87</v>
      </c>
      <c r="D50" s="4" t="s">
        <v>88</v>
      </c>
      <c r="E50" s="6">
        <v>-1200</v>
      </c>
    </row>
    <row r="51" spans="1:5" x14ac:dyDescent="0.35">
      <c r="A51" t="s">
        <v>44</v>
      </c>
      <c r="C51" s="4" t="s">
        <v>89</v>
      </c>
      <c r="D51" s="4" t="s">
        <v>90</v>
      </c>
      <c r="E51" s="6">
        <v>-540</v>
      </c>
    </row>
    <row r="52" spans="1:5" x14ac:dyDescent="0.35">
      <c r="A52" t="s">
        <v>91</v>
      </c>
      <c r="C52" s="4" t="s">
        <v>92</v>
      </c>
      <c r="D52" s="4" t="s">
        <v>93</v>
      </c>
      <c r="E52" s="6">
        <f>-12*178</f>
        <v>-2136</v>
      </c>
    </row>
    <row r="53" spans="1:5" x14ac:dyDescent="0.35">
      <c r="A53" t="s">
        <v>91</v>
      </c>
      <c r="C53" s="4" t="s">
        <v>94</v>
      </c>
      <c r="D53" s="4" t="s">
        <v>95</v>
      </c>
      <c r="E53" s="6">
        <f>-12*593.01</f>
        <v>-7116.12</v>
      </c>
    </row>
    <row r="54" spans="1:5" x14ac:dyDescent="0.35">
      <c r="A54" t="s">
        <v>96</v>
      </c>
      <c r="C54" s="4" t="s">
        <v>97</v>
      </c>
      <c r="D54" s="4" t="s">
        <v>98</v>
      </c>
      <c r="E54" s="6">
        <f>-12*215.82</f>
        <v>-2589.84</v>
      </c>
    </row>
    <row r="55" spans="1:5" x14ac:dyDescent="0.35">
      <c r="A55" t="s">
        <v>96</v>
      </c>
      <c r="C55" s="4" t="s">
        <v>99</v>
      </c>
      <c r="D55" s="4" t="s">
        <v>100</v>
      </c>
      <c r="E55" s="6">
        <f>-ROUND((12*178*0.008),2)</f>
        <v>-17.09</v>
      </c>
    </row>
    <row r="56" spans="1:5" x14ac:dyDescent="0.35">
      <c r="A56" t="s">
        <v>101</v>
      </c>
      <c r="C56" s="4" t="s">
        <v>102</v>
      </c>
      <c r="D56" s="4" t="s">
        <v>103</v>
      </c>
      <c r="E56" s="6">
        <v>-75</v>
      </c>
    </row>
    <row r="57" spans="1:5" x14ac:dyDescent="0.35">
      <c r="C57" s="12">
        <v>6040</v>
      </c>
      <c r="D57" s="4" t="s">
        <v>106</v>
      </c>
      <c r="E57" s="6">
        <v>0</v>
      </c>
    </row>
    <row r="58" spans="1:5" x14ac:dyDescent="0.35">
      <c r="D58" s="15" t="s">
        <v>104</v>
      </c>
      <c r="E58" s="16">
        <f>SUM(E26:E57)</f>
        <v>-27552.69</v>
      </c>
    </row>
    <row r="59" spans="1:5" x14ac:dyDescent="0.35">
      <c r="D59" s="14" t="s">
        <v>105</v>
      </c>
      <c r="E59" s="6">
        <f>E25+E58</f>
        <v>0.31000000000130967</v>
      </c>
    </row>
  </sheetData>
  <pageMargins left="1.2204724409448819" right="1.2204724409448819" top="0.74803149606299213" bottom="0.74803149606299213" header="0.31496062992125984" footer="0.31496062992125984"/>
  <pageSetup paperSize="9" scale="76" orientation="portrait" r:id="rId1"/>
  <headerFooter>
    <oddHeader>&amp;RKinnitatud koguduse
 nõukogu koosolekul
27.01.2023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Eelarve 2023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Aire Mäekivi</dc:creator>
  <cp:lastModifiedBy>Aire Mäekivi</cp:lastModifiedBy>
  <cp:lastPrinted>2023-01-30T14:12:55Z</cp:lastPrinted>
  <dcterms:created xsi:type="dcterms:W3CDTF">2023-01-30T12:38:41Z</dcterms:created>
  <dcterms:modified xsi:type="dcterms:W3CDTF">2023-01-30T14:13:25Z</dcterms:modified>
</cp:coreProperties>
</file>