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drina-my.sharepoint.com/personal/krista_kirsimae_kadrina_ee/Documents/Documents/2025/volikogu2021-2025/Eelnõud_2025/20250924_vol/"/>
    </mc:Choice>
  </mc:AlternateContent>
  <xr:revisionPtr revIDLastSave="0" documentId="8_{3747CFFD-7695-4ED3-A94E-4A25191C9AED}" xr6:coauthVersionLast="47" xr6:coauthVersionMax="47" xr10:uidLastSave="{00000000-0000-0000-0000-000000000000}"/>
  <bookViews>
    <workbookView xWindow="-120" yWindow="-120" windowWidth="29040" windowHeight="15720" tabRatio="726" xr2:uid="{AD9BB246-11BE-4218-9AF7-20F0AC585A6D}"/>
  </bookViews>
  <sheets>
    <sheet name="Strateegia vorm KOV" sheetId="1" r:id="rId1"/>
    <sheet name="Strateegia vorm valdkonniti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C2" i="8"/>
  <c r="D2" i="8"/>
  <c r="E2" i="8"/>
  <c r="F2" i="8"/>
  <c r="G2" i="8"/>
  <c r="I2" i="8"/>
  <c r="J2" i="8"/>
  <c r="K2" i="8"/>
  <c r="L2" i="8"/>
  <c r="B3" i="8"/>
  <c r="C3" i="8"/>
  <c r="D3" i="8"/>
  <c r="E3" i="8"/>
  <c r="F3" i="8"/>
  <c r="G3" i="8"/>
  <c r="B6" i="8"/>
  <c r="C6" i="8"/>
  <c r="D6" i="8"/>
  <c r="E6" i="8"/>
  <c r="F6" i="8"/>
  <c r="G6" i="8"/>
  <c r="B9" i="8"/>
  <c r="C9" i="8"/>
  <c r="D9" i="8"/>
  <c r="E9" i="8"/>
  <c r="F9" i="8"/>
  <c r="G9" i="8"/>
  <c r="I9" i="8"/>
  <c r="J9" i="8"/>
  <c r="K9" i="8"/>
  <c r="L9" i="8"/>
  <c r="B10" i="8"/>
  <c r="C10" i="8"/>
  <c r="D10" i="8"/>
  <c r="E10" i="8"/>
  <c r="F10" i="8"/>
  <c r="G10" i="8"/>
  <c r="B13" i="8"/>
  <c r="C13" i="8"/>
  <c r="D13" i="8"/>
  <c r="E13" i="8"/>
  <c r="F13" i="8"/>
  <c r="G13" i="8"/>
  <c r="B16" i="8"/>
  <c r="C16" i="8"/>
  <c r="D16" i="8"/>
  <c r="E16" i="8"/>
  <c r="F16" i="8"/>
  <c r="G16" i="8"/>
  <c r="I16" i="8"/>
  <c r="J16" i="8"/>
  <c r="K16" i="8"/>
  <c r="L16" i="8"/>
  <c r="B17" i="8"/>
  <c r="C17" i="8"/>
  <c r="D17" i="8"/>
  <c r="E17" i="8"/>
  <c r="F17" i="8"/>
  <c r="G17" i="8"/>
  <c r="B20" i="8"/>
  <c r="C20" i="8"/>
  <c r="D20" i="8"/>
  <c r="E20" i="8"/>
  <c r="F20" i="8"/>
  <c r="G20" i="8"/>
  <c r="B23" i="8"/>
  <c r="C23" i="8"/>
  <c r="D23" i="8"/>
  <c r="E23" i="8"/>
  <c r="F23" i="8"/>
  <c r="G23" i="8"/>
  <c r="I23" i="8"/>
  <c r="J23" i="8"/>
  <c r="K23" i="8"/>
  <c r="L23" i="8"/>
  <c r="B24" i="8"/>
  <c r="C24" i="8"/>
  <c r="D24" i="8"/>
  <c r="E24" i="8"/>
  <c r="F24" i="8"/>
  <c r="G24" i="8"/>
  <c r="B27" i="8"/>
  <c r="C27" i="8"/>
  <c r="D27" i="8"/>
  <c r="E27" i="8"/>
  <c r="F27" i="8"/>
  <c r="G27" i="8"/>
  <c r="B30" i="8"/>
  <c r="C30" i="8"/>
  <c r="D30" i="8"/>
  <c r="E30" i="8"/>
  <c r="F30" i="8"/>
  <c r="G30" i="8"/>
  <c r="I30" i="8"/>
  <c r="J30" i="8"/>
  <c r="K30" i="8"/>
  <c r="L30" i="8"/>
  <c r="B31" i="8"/>
  <c r="C31" i="8"/>
  <c r="D31" i="8"/>
  <c r="E31" i="8"/>
  <c r="F31" i="8"/>
  <c r="G31" i="8"/>
  <c r="B34" i="8"/>
  <c r="C34" i="8"/>
  <c r="D34" i="8"/>
  <c r="E34" i="8"/>
  <c r="F34" i="8"/>
  <c r="G34" i="8"/>
  <c r="B37" i="8"/>
  <c r="C37" i="8"/>
  <c r="D37" i="8"/>
  <c r="E37" i="8"/>
  <c r="F37" i="8"/>
  <c r="G37" i="8"/>
  <c r="I37" i="8"/>
  <c r="J37" i="8"/>
  <c r="K37" i="8"/>
  <c r="L37" i="8"/>
  <c r="B38" i="8"/>
  <c r="C38" i="8"/>
  <c r="D38" i="8"/>
  <c r="E38" i="8"/>
  <c r="F38" i="8"/>
  <c r="G38" i="8"/>
  <c r="B41" i="8"/>
  <c r="C41" i="8"/>
  <c r="D41" i="8"/>
  <c r="E41" i="8"/>
  <c r="F41" i="8"/>
  <c r="G41" i="8"/>
  <c r="B44" i="8"/>
  <c r="C44" i="8"/>
  <c r="D44" i="8"/>
  <c r="E44" i="8"/>
  <c r="F44" i="8"/>
  <c r="G44" i="8"/>
  <c r="I44" i="8"/>
  <c r="J44" i="8"/>
  <c r="K44" i="8"/>
  <c r="L44" i="8"/>
  <c r="B45" i="8"/>
  <c r="C45" i="8"/>
  <c r="D45" i="8"/>
  <c r="E45" i="8"/>
  <c r="F45" i="8"/>
  <c r="G45" i="8"/>
  <c r="B48" i="8"/>
  <c r="C48" i="8"/>
  <c r="D48" i="8"/>
  <c r="E48" i="8"/>
  <c r="F48" i="8"/>
  <c r="G48" i="8"/>
  <c r="B51" i="8"/>
  <c r="C51" i="8"/>
  <c r="D51" i="8"/>
  <c r="E51" i="8"/>
  <c r="F51" i="8"/>
  <c r="G51" i="8"/>
  <c r="I51" i="8"/>
  <c r="J51" i="8"/>
  <c r="K51" i="8"/>
  <c r="L51" i="8"/>
  <c r="B52" i="8"/>
  <c r="C52" i="8"/>
  <c r="D52" i="8"/>
  <c r="E52" i="8"/>
  <c r="F52" i="8"/>
  <c r="G52" i="8"/>
  <c r="B55" i="8"/>
  <c r="C55" i="8"/>
  <c r="D55" i="8"/>
  <c r="E55" i="8"/>
  <c r="F55" i="8"/>
  <c r="G55" i="8"/>
  <c r="B58" i="8"/>
  <c r="C58" i="8"/>
  <c r="D58" i="8"/>
  <c r="E58" i="8"/>
  <c r="F58" i="8"/>
  <c r="G58" i="8"/>
  <c r="I58" i="8"/>
  <c r="J58" i="8"/>
  <c r="K58" i="8"/>
  <c r="L58" i="8"/>
  <c r="B59" i="8"/>
  <c r="C59" i="8"/>
  <c r="D59" i="8"/>
  <c r="E59" i="8"/>
  <c r="F59" i="8"/>
  <c r="G59" i="8"/>
  <c r="B62" i="8"/>
  <c r="C62" i="8"/>
  <c r="D62" i="8"/>
  <c r="E62" i="8"/>
  <c r="F62" i="8"/>
  <c r="G62" i="8"/>
  <c r="B65" i="8"/>
  <c r="C65" i="8"/>
  <c r="D65" i="8"/>
  <c r="E65" i="8"/>
  <c r="F65" i="8"/>
  <c r="G65" i="8"/>
  <c r="I65" i="8"/>
  <c r="K65" i="8" s="1"/>
  <c r="J65" i="8"/>
  <c r="L65" i="8"/>
  <c r="B66" i="8"/>
  <c r="C66" i="8"/>
  <c r="D66" i="8"/>
  <c r="E66" i="8"/>
  <c r="F66" i="8"/>
  <c r="G66" i="8"/>
  <c r="B69" i="8"/>
  <c r="C69" i="8"/>
  <c r="D69" i="8"/>
  <c r="E69" i="8"/>
  <c r="F69" i="8"/>
  <c r="G69" i="8"/>
  <c r="B72" i="8"/>
  <c r="C72" i="8"/>
  <c r="D72" i="8"/>
  <c r="E72" i="8"/>
  <c r="F72" i="8"/>
  <c r="G72" i="8"/>
  <c r="I72" i="8"/>
  <c r="J72" i="8"/>
  <c r="K72" i="8"/>
  <c r="L72" i="8"/>
  <c r="B73" i="8"/>
  <c r="C73" i="8"/>
  <c r="D73" i="8"/>
  <c r="E73" i="8"/>
  <c r="F73" i="8"/>
  <c r="G73" i="8"/>
  <c r="B74" i="8"/>
  <c r="C74" i="8"/>
  <c r="D74" i="8"/>
  <c r="E74" i="8"/>
  <c r="F74" i="8"/>
  <c r="G74" i="8"/>
  <c r="B75" i="8"/>
  <c r="C75" i="8"/>
  <c r="D75" i="8"/>
  <c r="E75" i="8"/>
  <c r="F75" i="8"/>
  <c r="G75" i="8"/>
  <c r="B76" i="8"/>
  <c r="C76" i="8"/>
  <c r="D76" i="8"/>
  <c r="E76" i="8"/>
  <c r="F76" i="8"/>
  <c r="G76" i="8"/>
  <c r="B77" i="8"/>
  <c r="C77" i="8"/>
  <c r="D77" i="8"/>
  <c r="E77" i="8"/>
  <c r="F77" i="8"/>
  <c r="G77" i="8"/>
  <c r="B78" i="8"/>
  <c r="C78" i="8"/>
  <c r="D78" i="8"/>
  <c r="E78" i="8"/>
  <c r="F78" i="8"/>
  <c r="G78" i="8"/>
  <c r="B85" i="8"/>
  <c r="C85" i="8"/>
  <c r="D85" i="8"/>
  <c r="E85" i="8"/>
  <c r="F85" i="8"/>
  <c r="G85" i="8"/>
  <c r="B86" i="8"/>
  <c r="C86" i="8"/>
  <c r="D86" i="8"/>
  <c r="E86" i="8"/>
  <c r="F86" i="8"/>
  <c r="G86" i="8"/>
  <c r="B87" i="8"/>
  <c r="C87" i="8"/>
  <c r="D87" i="8"/>
  <c r="E87" i="8"/>
  <c r="F87" i="8"/>
  <c r="G87" i="8"/>
  <c r="B88" i="8"/>
  <c r="C88" i="8"/>
  <c r="D88" i="8"/>
  <c r="E88" i="8"/>
  <c r="F88" i="8"/>
  <c r="G88" i="8"/>
  <c r="B89" i="8"/>
  <c r="C89" i="8"/>
  <c r="D89" i="8"/>
  <c r="E89" i="8"/>
  <c r="F89" i="8"/>
  <c r="G89" i="8"/>
  <c r="B90" i="8"/>
  <c r="C90" i="8"/>
  <c r="D90" i="8"/>
  <c r="E90" i="8"/>
  <c r="F90" i="8"/>
  <c r="G90" i="8"/>
  <c r="B91" i="8"/>
  <c r="C91" i="8"/>
  <c r="D91" i="8"/>
  <c r="E91" i="8"/>
  <c r="F91" i="8"/>
  <c r="G91" i="8"/>
  <c r="B92" i="8"/>
  <c r="C92" i="8"/>
  <c r="D92" i="8"/>
  <c r="E92" i="8"/>
  <c r="F92" i="8"/>
  <c r="G92" i="8"/>
  <c r="B93" i="8"/>
  <c r="C93" i="8"/>
  <c r="D93" i="8"/>
  <c r="E93" i="8"/>
  <c r="F93" i="8"/>
  <c r="G93" i="8"/>
  <c r="B94" i="8"/>
  <c r="C94" i="8"/>
  <c r="D94" i="8"/>
  <c r="E94" i="8"/>
  <c r="F94" i="8"/>
  <c r="G94" i="8"/>
  <c r="B95" i="8"/>
  <c r="C95" i="8"/>
  <c r="D95" i="8"/>
  <c r="E95" i="8"/>
  <c r="F95" i="8"/>
  <c r="G95" i="8"/>
  <c r="B96" i="8"/>
  <c r="C96" i="8"/>
  <c r="D96" i="8"/>
  <c r="E96" i="8"/>
  <c r="F96" i="8"/>
  <c r="G96" i="8"/>
  <c r="B97" i="8"/>
  <c r="C97" i="8"/>
  <c r="D97" i="8"/>
  <c r="E97" i="8"/>
  <c r="F97" i="8"/>
  <c r="G97" i="8"/>
  <c r="B98" i="8"/>
  <c r="C98" i="8"/>
  <c r="D98" i="8"/>
  <c r="E98" i="8"/>
  <c r="F98" i="8"/>
  <c r="G98" i="8"/>
  <c r="B99" i="8"/>
  <c r="C99" i="8"/>
  <c r="D99" i="8"/>
  <c r="E99" i="8"/>
  <c r="F99" i="8"/>
  <c r="G99" i="8"/>
  <c r="B100" i="8"/>
  <c r="C100" i="8"/>
  <c r="D100" i="8"/>
  <c r="E100" i="8"/>
  <c r="F100" i="8"/>
  <c r="G100" i="8"/>
  <c r="B101" i="8"/>
  <c r="C101" i="8"/>
  <c r="D101" i="8"/>
  <c r="E101" i="8"/>
  <c r="F101" i="8"/>
  <c r="G101" i="8"/>
  <c r="B102" i="8"/>
  <c r="C102" i="8"/>
  <c r="D102" i="8"/>
  <c r="E102" i="8"/>
  <c r="F102" i="8"/>
  <c r="G102" i="8"/>
  <c r="B103" i="8"/>
  <c r="C103" i="8"/>
  <c r="D103" i="8"/>
  <c r="E103" i="8"/>
  <c r="F103" i="8"/>
  <c r="G103" i="8"/>
  <c r="B104" i="8"/>
  <c r="C104" i="8"/>
  <c r="D104" i="8"/>
  <c r="E104" i="8"/>
  <c r="F104" i="8"/>
  <c r="G104" i="8"/>
  <c r="B105" i="8"/>
  <c r="C105" i="8"/>
  <c r="D105" i="8"/>
  <c r="E105" i="8"/>
  <c r="F105" i="8"/>
  <c r="G105" i="8"/>
  <c r="B106" i="8"/>
  <c r="C106" i="8"/>
  <c r="D106" i="8"/>
  <c r="E106" i="8"/>
  <c r="F106" i="8"/>
  <c r="G106" i="8"/>
  <c r="B107" i="8"/>
  <c r="C107" i="8"/>
  <c r="D107" i="8"/>
  <c r="E107" i="8"/>
  <c r="F107" i="8"/>
  <c r="G107" i="8"/>
  <c r="B108" i="8"/>
  <c r="C108" i="8"/>
  <c r="D108" i="8"/>
  <c r="E108" i="8"/>
  <c r="F108" i="8"/>
  <c r="G108" i="8"/>
  <c r="B109" i="8"/>
  <c r="C109" i="8"/>
  <c r="D109" i="8"/>
  <c r="E109" i="8"/>
  <c r="F109" i="8"/>
  <c r="G109" i="8"/>
  <c r="B110" i="8"/>
  <c r="C110" i="8"/>
  <c r="D110" i="8"/>
  <c r="E110" i="8"/>
  <c r="F110" i="8"/>
  <c r="G110" i="8"/>
  <c r="B111" i="8"/>
  <c r="C111" i="8"/>
  <c r="D111" i="8"/>
  <c r="E111" i="8"/>
  <c r="F111" i="8"/>
  <c r="G111" i="8"/>
  <c r="B112" i="8"/>
  <c r="C112" i="8"/>
  <c r="D112" i="8"/>
  <c r="E112" i="8"/>
  <c r="F112" i="8"/>
  <c r="G112" i="8"/>
  <c r="B113" i="8"/>
  <c r="C113" i="8"/>
  <c r="D113" i="8"/>
  <c r="E113" i="8"/>
  <c r="F113" i="8"/>
  <c r="G113" i="8"/>
  <c r="B114" i="8"/>
  <c r="C114" i="8"/>
  <c r="D114" i="8"/>
  <c r="E114" i="8"/>
  <c r="F114" i="8"/>
  <c r="G114" i="8"/>
  <c r="B115" i="8"/>
  <c r="C115" i="8"/>
  <c r="D115" i="8"/>
  <c r="E115" i="8"/>
  <c r="F115" i="8"/>
  <c r="G115" i="8"/>
  <c r="B116" i="8"/>
  <c r="C116" i="8"/>
  <c r="D116" i="8"/>
  <c r="E116" i="8"/>
  <c r="F116" i="8"/>
  <c r="G116" i="8"/>
  <c r="B117" i="8"/>
  <c r="C117" i="8"/>
  <c r="D117" i="8"/>
  <c r="E117" i="8"/>
  <c r="F117" i="8"/>
  <c r="G117" i="8"/>
  <c r="B80" i="8"/>
  <c r="C80" i="8"/>
  <c r="D80" i="8" l="1"/>
  <c r="D79" i="8"/>
  <c r="M72" i="8"/>
  <c r="M73" i="8" s="1"/>
  <c r="E79" i="8"/>
  <c r="F79" i="8"/>
  <c r="G79" i="8"/>
  <c r="P72" i="8"/>
  <c r="P73" i="8" s="1"/>
  <c r="G80" i="8"/>
  <c r="F80" i="8"/>
  <c r="O72" i="8"/>
  <c r="O73" i="8" s="1"/>
  <c r="N72" i="8"/>
  <c r="N73" i="8" s="1"/>
  <c r="E80" i="8"/>
  <c r="B79" i="8" l="1"/>
  <c r="C7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kerstis</author>
  </authors>
  <commentList>
    <comment ref="I1" authorId="0" shapeId="0" xr:uid="{7248E1FC-A2F0-40E1-822C-B8ABFEA76E20}">
      <text>
        <r>
          <rPr>
            <b/>
            <sz val="9"/>
            <color indexed="81"/>
            <rFont val="Tahoma"/>
            <family val="2"/>
            <charset val="186"/>
          </rPr>
          <t>kerstis:</t>
        </r>
        <r>
          <rPr>
            <sz val="9"/>
            <color indexed="81"/>
            <rFont val="Tahoma"/>
            <family val="2"/>
            <charset val="186"/>
          </rPr>
          <t xml:space="preserve">
summad peavad võrduma</t>
        </r>
      </text>
    </comment>
    <comment ref="J1" authorId="0" shapeId="0" xr:uid="{05273D94-B857-49F4-B85A-FE5FA8A16B81}">
      <text>
        <r>
          <rPr>
            <b/>
            <sz val="9"/>
            <color indexed="81"/>
            <rFont val="Tahoma"/>
            <family val="2"/>
            <charset val="186"/>
          </rPr>
          <t>kerstis:</t>
        </r>
        <r>
          <rPr>
            <sz val="9"/>
            <color indexed="81"/>
            <rFont val="Tahoma"/>
            <family val="2"/>
            <charset val="186"/>
          </rPr>
          <t xml:space="preserve">
summad peavad võrduma</t>
        </r>
      </text>
    </comment>
  </commentList>
</comments>
</file>

<file path=xl/sharedStrings.xml><?xml version="1.0" encoding="utf-8"?>
<sst xmlns="http://schemas.openxmlformats.org/spreadsheetml/2006/main" count="284" uniqueCount="128">
  <si>
    <t>Põhitegevuse tulud kokku</t>
  </si>
  <si>
    <t>Põhitegevuse kulud kokku</t>
  </si>
  <si>
    <t>Investeerimistegevus kokku</t>
  </si>
  <si>
    <t>Eelarve tulem</t>
  </si>
  <si>
    <t>Finantseerimistegevus</t>
  </si>
  <si>
    <t>KÕIK KOKKU</t>
  </si>
  <si>
    <t>Likviidsete varade suunamata jääk aasta lõpuks</t>
  </si>
  <si>
    <t xml:space="preserve">          sh personalikulud</t>
  </si>
  <si>
    <t xml:space="preserve">          sh majandamiskulud</t>
  </si>
  <si>
    <t xml:space="preserve">          sh muud kulud</t>
  </si>
  <si>
    <t>Võlakohustused kokku aasta lõpu seisuga</t>
  </si>
  <si>
    <t xml:space="preserve">     Maksutulud</t>
  </si>
  <si>
    <t xml:space="preserve">    Tulud kaupade ja teenuste müügist</t>
  </si>
  <si>
    <t xml:space="preserve">     Muud tegevustulud</t>
  </si>
  <si>
    <t xml:space="preserve">     Muud tegevuskulud</t>
  </si>
  <si>
    <t xml:space="preserve">         sh projektide omaosalus</t>
  </si>
  <si>
    <t xml:space="preserve">    Põhivara müük (+)</t>
  </si>
  <si>
    <t xml:space="preserve">    Põhivara soetus (-)</t>
  </si>
  <si>
    <t xml:space="preserve">   Põhivara soetuseks saadav sihtfinantseerimine (+)</t>
  </si>
  <si>
    <t xml:space="preserve">   Põhivara soetuseks antav sihtfinantseerimine (-)</t>
  </si>
  <si>
    <t xml:space="preserve">   Osaluste ning muude aktsiate ja osade müük (+)</t>
  </si>
  <si>
    <t xml:space="preserve">   Osaluste ning muude aktsiate ja osade soetus (-)</t>
  </si>
  <si>
    <t xml:space="preserve">   Tagasilaekuvad laenud (+)</t>
  </si>
  <si>
    <t xml:space="preserve">   Antavad laenud (-)</t>
  </si>
  <si>
    <t xml:space="preserve">          sh tulumaks</t>
  </si>
  <si>
    <t xml:space="preserve">          sh maamaks</t>
  </si>
  <si>
    <t xml:space="preserve">          sh muud maksutulud</t>
  </si>
  <si>
    <t>Likviidsete varade muutus (+ suurenemine, - vähenemine)</t>
  </si>
  <si>
    <t>Netovõlakoormus (eurodes)</t>
  </si>
  <si>
    <t>Netovõlakoormus (%)</t>
  </si>
  <si>
    <t>Netovõlakoormuse ülemmäär (eurodes)</t>
  </si>
  <si>
    <t>Netovõlakoormuse ülemmäär (%)</t>
  </si>
  <si>
    <t>Vaba netovõlakoormus (eurodes)</t>
  </si>
  <si>
    <t>Sotsiaalne kaitse</t>
  </si>
  <si>
    <t>Haridus</t>
  </si>
  <si>
    <t>Vabaaeg, kultuur ja religioon</t>
  </si>
  <si>
    <t>Tervishoid</t>
  </si>
  <si>
    <t>Elamu- ja kommunaalmajandus</t>
  </si>
  <si>
    <t>Keskkonnakaitse</t>
  </si>
  <si>
    <t>Majandus</t>
  </si>
  <si>
    <t>Avalik kord ja julgeolek</t>
  </si>
  <si>
    <t>Riigikaitse</t>
  </si>
  <si>
    <t>Üldised valitsussektori teenused</t>
  </si>
  <si>
    <t>KOKKU</t>
  </si>
  <si>
    <t xml:space="preserve">  Põhitegevuse kulud</t>
  </si>
  <si>
    <t xml:space="preserve">  Investeerimistegevuse kulud</t>
  </si>
  <si>
    <t xml:space="preserve">   Finantstulud (+)</t>
  </si>
  <si>
    <t xml:space="preserve">   Finantskulud (-)</t>
  </si>
  <si>
    <t xml:space="preserve">     sh saadud toetuste arvelt</t>
  </si>
  <si>
    <t xml:space="preserve">     sh muude vahendite arvelt</t>
  </si>
  <si>
    <t>Muude vahendite arvelt tehtud väljaminekud</t>
  </si>
  <si>
    <t>JÄRGMIST TABELIT EI TÄIDETA</t>
  </si>
  <si>
    <t>Põhitegevuse kulude kontroll</t>
  </si>
  <si>
    <t>Investeerimistegevuse kulude kontroll</t>
  </si>
  <si>
    <t>* Real "saadud toetuste arvelt" ei kajastata kulusid, mis on tehtud tasandusfond lg 1 ning toetusfondis lg 2 sisalduva väikesaarte toetuse vahendite arvelt. Nimetatud tulude arvelt tehtud kulud kajastatakse real "muude vahendite arvelt".</t>
  </si>
  <si>
    <t>01 Üldised valitsussektori teenused</t>
  </si>
  <si>
    <t>02 Riigikaitse</t>
  </si>
  <si>
    <t>03 Avalik kord ja julgeolek</t>
  </si>
  <si>
    <t>04 Majandus</t>
  </si>
  <si>
    <t>05 Keskkonnakaitse</t>
  </si>
  <si>
    <t>06 Elamu- ja kommunaalmajandus</t>
  </si>
  <si>
    <t>07 Tervishoid</t>
  </si>
  <si>
    <t>08 Vabaaeg, kultuur ja religioon</t>
  </si>
  <si>
    <t>09 Haridus</t>
  </si>
  <si>
    <t>10 Sotsiaalne kaitse</t>
  </si>
  <si>
    <t>Põhitegevuse tulude muutus</t>
  </si>
  <si>
    <t>Põhitegevuse kulude muutus</t>
  </si>
  <si>
    <t>Omafinantseerimise võimekuse näitaja</t>
  </si>
  <si>
    <t>-</t>
  </si>
  <si>
    <t xml:space="preserve">    Saadavad toetused tegevuskuludeks</t>
  </si>
  <si>
    <t xml:space="preserve">         sh muud saadud toetused tegevuskuludeks</t>
  </si>
  <si>
    <t xml:space="preserve">     Antavad toetused tegevuskuludeks</t>
  </si>
  <si>
    <t>Põhitegevuse tulem</t>
  </si>
  <si>
    <t>sh toetuse arvelt</t>
  </si>
  <si>
    <t>Selgitused</t>
  </si>
  <si>
    <t>peab olema 0</t>
  </si>
  <si>
    <t>k.a. laenuvahendid</t>
  </si>
  <si>
    <r>
      <t>Netovõlakoormus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</si>
  <si>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r>
      <t>Netovõlakoormus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</si>
  <si>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r>
      <t>Netovõlakoormuse ülemmäär (</t>
    </r>
    <r>
      <rPr>
        <b/>
        <u/>
        <sz val="10"/>
        <rFont val="Arial"/>
        <family val="2"/>
        <charset val="186"/>
      </rPr>
      <t>eurodes</t>
    </r>
    <r>
      <rPr>
        <b/>
        <sz val="10"/>
        <rFont val="Arial"/>
        <family val="2"/>
        <charset val="186"/>
      </rPr>
      <t>)</t>
    </r>
  </si>
  <si>
    <t>sh muude vahendite arvelt (omaosalus)</t>
  </si>
  <si>
    <t>Põhitegevuse ja investeerimistegevuse kulud valdkonniti (COFOG)* (kõik "+" märgiga)</t>
  </si>
  <si>
    <r>
      <t xml:space="preserve">             sh alates </t>
    </r>
    <r>
      <rPr>
        <b/>
        <i/>
        <sz val="8"/>
        <rFont val="Arial"/>
        <family val="2"/>
        <charset val="186"/>
      </rPr>
      <t>2012</t>
    </r>
    <r>
      <rPr>
        <i/>
        <sz val="8"/>
        <rFont val="Arial"/>
        <family val="2"/>
        <charset val="186"/>
      </rPr>
      <t xml:space="preserve"> sõlmitud katkestamatud kasutusrendimaksed </t>
    </r>
  </si>
  <si>
    <t>sh toetusfondist toimetulekutoetusteks, puudega laste hooldajatoetus, sots teenuste korraldamise toetus</t>
  </si>
  <si>
    <t>sh toetusfondist õpetajate palgad, õppevahendid, koolilõuna,ühisüritused</t>
  </si>
  <si>
    <r>
      <t>siin ei kajastata</t>
    </r>
    <r>
      <rPr>
        <sz val="10"/>
        <rFont val="Arial"/>
        <family val="2"/>
        <charset val="186"/>
      </rPr>
      <t xml:space="preserve"> kulusid, mis on tehtud tasandusfondi lg 1 ning toetusfondis lg 2 sisalduva väikesaarte toetuse vahendite arvelt.</t>
    </r>
  </si>
  <si>
    <t>sh hariduse invest komponent juhul, kui tehakse investeeringut, aga mitte jooksvat remonti</t>
  </si>
  <si>
    <t>summad peavad võrduma</t>
  </si>
  <si>
    <t xml:space="preserve">    sh kohustused, mille võrra võib ületada netovõlakoormuse piirmäära (arvestusüksuse väline)</t>
  </si>
  <si>
    <t xml:space="preserve">2018 eelarve  </t>
  </si>
  <si>
    <t>intressikulu, aktsiate ja osade soetus, antavad laenud sõltuvale üksusele ja investeeringud vallamajja</t>
  </si>
  <si>
    <t xml:space="preserve">2019 eelarve  </t>
  </si>
  <si>
    <t xml:space="preserve">         sh  tasandusfond </t>
  </si>
  <si>
    <t xml:space="preserve">         sh  toetusfond</t>
  </si>
  <si>
    <t>Investeeringuobjektid* (alati "+" märgiga)</t>
  </si>
  <si>
    <t xml:space="preserve">2020 eelarve  </t>
  </si>
  <si>
    <t>2016 kontroll e/a aruande lehelt</t>
  </si>
  <si>
    <t>2016 täitmine</t>
  </si>
  <si>
    <t>2017 eeldatav täitmine</t>
  </si>
  <si>
    <t xml:space="preserve">2021 eelarve  </t>
  </si>
  <si>
    <t>2017 kontroll e/a aruande lehelt</t>
  </si>
  <si>
    <t>Suuremad investeeringud nimeliselt</t>
  </si>
  <si>
    <t>Nimi</t>
  </si>
  <si>
    <r>
      <t>Netovõlakoormuse individuaalne ülemmäär (</t>
    </r>
    <r>
      <rPr>
        <b/>
        <u/>
        <sz val="10"/>
        <rFont val="Arial"/>
        <family val="2"/>
        <charset val="186"/>
      </rPr>
      <t>%</t>
    </r>
    <r>
      <rPr>
        <b/>
        <sz val="10"/>
        <rFont val="Arial"/>
        <family val="2"/>
        <charset val="186"/>
      </rPr>
      <t>)</t>
    </r>
  </si>
  <si>
    <t xml:space="preserve">    sh üle 1 a perioodiga mittekatkestatav kasutusrent (konto 913100), sihtfinantseerimise kohustised (konto 253550), saadud ettemaksed (kontogrupp 2038)</t>
  </si>
  <si>
    <t>Nõuete ja kohustuste saldode muutus (+/-)</t>
  </si>
  <si>
    <t xml:space="preserve">   sh nõuete muutus (- suurenemine/ + vähenemine)</t>
  </si>
  <si>
    <t xml:space="preserve">   Kohustiste võtmine (+)</t>
  </si>
  <si>
    <t xml:space="preserve">   Kohustiste tasumine (-)</t>
  </si>
  <si>
    <t>Nõuete ja kohustiste saldode muutus kokku (+ /-)</t>
  </si>
  <si>
    <t xml:space="preserve">   sh kohustiste muutus (+ suurenemine/ - vähenemine)</t>
  </si>
  <si>
    <t xml:space="preserve">    sh kohustised, mille võrra võib ületada netovõlakoormuse piirmäära</t>
  </si>
  <si>
    <t>Võlakohustised kokku aasta lõpu seisuga</t>
  </si>
  <si>
    <t>2026 eelarve</t>
  </si>
  <si>
    <t>2027 eelarve</t>
  </si>
  <si>
    <t>2028 eelarve</t>
  </si>
  <si>
    <t>2024 täitmine</t>
  </si>
  <si>
    <t>2025 eeldatav täitmine</t>
  </si>
  <si>
    <t>2029 eelarve</t>
  </si>
  <si>
    <t>Kadrina Keskväljaku väljaehitamine</t>
  </si>
  <si>
    <t>Kadrina Keskkooli hoone renoveerimine</t>
  </si>
  <si>
    <t>Kadrina eakate teenusmaja</t>
  </si>
  <si>
    <t>Kõnnitee raudteejaam-Neeruti tee</t>
  </si>
  <si>
    <t>Mõndavere tee rekonstrueerimine</t>
  </si>
  <si>
    <t>Kadrina vald</t>
  </si>
  <si>
    <t>Kadrina valla eelarvestrateegia aastateks 2026-2029</t>
  </si>
  <si>
    <t>Lisa</t>
  </si>
  <si>
    <t>Kadrina valla arvestusüksus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</si>
</sst>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sz val="10"/>
      <name val="Times New Roman"/>
      <family val="1"/>
      <charset val="186"/>
    </font>
    <font>
      <sz val="10"/>
      <color indexed="10"/>
      <name val="Arial"/>
      <family val="2"/>
    </font>
    <font>
      <sz val="8"/>
      <name val="Arial"/>
      <family val="2"/>
      <charset val="186"/>
    </font>
    <font>
      <b/>
      <u/>
      <sz val="10"/>
      <name val="Arial"/>
      <family val="2"/>
      <charset val="186"/>
    </font>
    <font>
      <b/>
      <i/>
      <sz val="8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color theme="1"/>
      <name val="Arial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14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5" fillId="0" borderId="0" xfId="0" applyFont="1"/>
    <xf numFmtId="3" fontId="0" fillId="0" borderId="0" xfId="0" applyNumberFormat="1"/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49" fontId="13" fillId="0" borderId="2" xfId="0" applyNumberFormat="1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2" xfId="2" applyFont="1" applyBorder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2" fillId="3" borderId="8" xfId="0" applyNumberFormat="1" applyFont="1" applyFill="1" applyBorder="1" applyAlignment="1">
      <alignment wrapText="1"/>
    </xf>
    <xf numFmtId="3" fontId="2" fillId="3" borderId="9" xfId="0" applyNumberFormat="1" applyFont="1" applyFill="1" applyBorder="1" applyAlignment="1">
      <alignment wrapText="1"/>
    </xf>
    <xf numFmtId="3" fontId="6" fillId="3" borderId="8" xfId="0" applyNumberFormat="1" applyFont="1" applyFill="1" applyBorder="1" applyAlignment="1">
      <alignment wrapText="1"/>
    </xf>
    <xf numFmtId="3" fontId="3" fillId="3" borderId="8" xfId="0" applyNumberFormat="1" applyFont="1" applyFill="1" applyBorder="1" applyAlignment="1">
      <alignment wrapText="1"/>
    </xf>
    <xf numFmtId="3" fontId="5" fillId="3" borderId="8" xfId="0" applyNumberFormat="1" applyFont="1" applyFill="1" applyBorder="1" applyAlignment="1">
      <alignment wrapText="1"/>
    </xf>
    <xf numFmtId="3" fontId="5" fillId="3" borderId="9" xfId="0" applyNumberFormat="1" applyFont="1" applyFill="1" applyBorder="1" applyAlignment="1">
      <alignment wrapText="1"/>
    </xf>
    <xf numFmtId="3" fontId="5" fillId="3" borderId="10" xfId="0" applyNumberFormat="1" applyFont="1" applyFill="1" applyBorder="1" applyAlignment="1">
      <alignment wrapText="1"/>
    </xf>
    <xf numFmtId="3" fontId="5" fillId="3" borderId="11" xfId="0" applyNumberFormat="1" applyFont="1" applyFill="1" applyBorder="1" applyAlignment="1">
      <alignment wrapText="1"/>
    </xf>
    <xf numFmtId="3" fontId="6" fillId="3" borderId="7" xfId="0" applyNumberFormat="1" applyFont="1" applyFill="1" applyBorder="1" applyAlignment="1">
      <alignment wrapText="1"/>
    </xf>
    <xf numFmtId="3" fontId="3" fillId="3" borderId="5" xfId="0" applyNumberFormat="1" applyFont="1" applyFill="1" applyBorder="1" applyAlignment="1">
      <alignment horizontal="right" wrapText="1"/>
    </xf>
    <xf numFmtId="3" fontId="2" fillId="3" borderId="7" xfId="0" applyNumberFormat="1" applyFont="1" applyFill="1" applyBorder="1" applyAlignment="1">
      <alignment wrapText="1"/>
    </xf>
    <xf numFmtId="3" fontId="3" fillId="3" borderId="8" xfId="0" applyNumberFormat="1" applyFont="1" applyFill="1" applyBorder="1" applyAlignment="1">
      <alignment horizontal="right" wrapText="1"/>
    </xf>
    <xf numFmtId="3" fontId="5" fillId="0" borderId="8" xfId="0" applyNumberFormat="1" applyFont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5" fillId="0" borderId="2" xfId="3" applyFont="1" applyBorder="1"/>
    <xf numFmtId="3" fontId="5" fillId="0" borderId="9" xfId="0" applyNumberFormat="1" applyFont="1" applyBorder="1" applyAlignment="1">
      <alignment wrapText="1"/>
    </xf>
    <xf numFmtId="0" fontId="2" fillId="0" borderId="2" xfId="3" applyFont="1" applyBorder="1"/>
    <xf numFmtId="0" fontId="5" fillId="0" borderId="6" xfId="3" applyFont="1" applyBorder="1"/>
    <xf numFmtId="3" fontId="1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5" fillId="0" borderId="8" xfId="0" applyFont="1" applyBorder="1" applyAlignment="1">
      <alignment wrapText="1"/>
    </xf>
    <xf numFmtId="0" fontId="3" fillId="2" borderId="12" xfId="0" applyFont="1" applyFill="1" applyBorder="1" applyAlignment="1">
      <alignment horizontal="left" wrapText="1"/>
    </xf>
    <xf numFmtId="0" fontId="13" fillId="0" borderId="2" xfId="0" applyFont="1" applyBorder="1" applyAlignment="1">
      <alignment wrapText="1"/>
    </xf>
    <xf numFmtId="0" fontId="3" fillId="2" borderId="14" xfId="0" applyFont="1" applyFill="1" applyBorder="1" applyAlignment="1">
      <alignment horizontal="center" wrapText="1"/>
    </xf>
    <xf numFmtId="0" fontId="3" fillId="0" borderId="2" xfId="0" applyFont="1" applyBorder="1"/>
    <xf numFmtId="164" fontId="9" fillId="3" borderId="7" xfId="0" applyNumberFormat="1" applyFont="1" applyFill="1" applyBorder="1" applyAlignment="1">
      <alignment wrapText="1"/>
    </xf>
    <xf numFmtId="164" fontId="9" fillId="3" borderId="8" xfId="0" applyNumberFormat="1" applyFont="1" applyFill="1" applyBorder="1" applyAlignment="1">
      <alignment wrapText="1"/>
    </xf>
    <xf numFmtId="9" fontId="4" fillId="0" borderId="8" xfId="0" applyNumberFormat="1" applyFont="1" applyBorder="1" applyAlignment="1">
      <alignment wrapText="1"/>
    </xf>
    <xf numFmtId="4" fontId="4" fillId="0" borderId="8" xfId="0" applyNumberFormat="1" applyFont="1" applyBorder="1" applyAlignment="1">
      <alignment wrapText="1"/>
    </xf>
    <xf numFmtId="3" fontId="3" fillId="3" borderId="7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3" fontId="6" fillId="0" borderId="8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5" fillId="6" borderId="0" xfId="0" applyFont="1" applyFill="1"/>
    <xf numFmtId="0" fontId="2" fillId="2" borderId="18" xfId="0" applyFont="1" applyFill="1" applyBorder="1" applyAlignment="1">
      <alignment horizontal="center" wrapText="1"/>
    </xf>
    <xf numFmtId="3" fontId="3" fillId="5" borderId="15" xfId="0" applyNumberFormat="1" applyFont="1" applyFill="1" applyBorder="1" applyAlignment="1">
      <alignment horizontal="center" wrapText="1"/>
    </xf>
    <xf numFmtId="3" fontId="2" fillId="0" borderId="0" xfId="0" applyNumberFormat="1" applyFont="1"/>
    <xf numFmtId="3" fontId="5" fillId="0" borderId="0" xfId="0" applyNumberFormat="1" applyFont="1"/>
    <xf numFmtId="0" fontId="2" fillId="0" borderId="20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3" fontId="11" fillId="0" borderId="8" xfId="0" applyNumberFormat="1" applyFont="1" applyBorder="1"/>
    <xf numFmtId="0" fontId="2" fillId="0" borderId="19" xfId="0" applyFont="1" applyBorder="1" applyAlignment="1">
      <alignment horizontal="left"/>
    </xf>
    <xf numFmtId="3" fontId="5" fillId="0" borderId="8" xfId="0" applyNumberFormat="1" applyFont="1" applyBorder="1"/>
    <xf numFmtId="3" fontId="5" fillId="7" borderId="8" xfId="0" applyNumberFormat="1" applyFont="1" applyFill="1" applyBorder="1"/>
    <xf numFmtId="3" fontId="10" fillId="0" borderId="8" xfId="2" applyNumberFormat="1" applyFont="1" applyBorder="1"/>
    <xf numFmtId="0" fontId="4" fillId="0" borderId="4" xfId="0" applyFont="1" applyBorder="1" applyAlignment="1">
      <alignment wrapText="1"/>
    </xf>
    <xf numFmtId="3" fontId="2" fillId="4" borderId="8" xfId="0" applyNumberFormat="1" applyFont="1" applyFill="1" applyBorder="1"/>
    <xf numFmtId="3" fontId="2" fillId="4" borderId="9" xfId="0" applyNumberFormat="1" applyFont="1" applyFill="1" applyBorder="1"/>
    <xf numFmtId="9" fontId="0" fillId="0" borderId="0" xfId="4" applyFont="1"/>
    <xf numFmtId="0" fontId="5" fillId="6" borderId="0" xfId="0" applyFont="1" applyFill="1" applyAlignment="1">
      <alignment wrapText="1"/>
    </xf>
    <xf numFmtId="3" fontId="6" fillId="8" borderId="7" xfId="0" applyNumberFormat="1" applyFont="1" applyFill="1" applyBorder="1" applyAlignment="1">
      <alignment wrapText="1"/>
    </xf>
    <xf numFmtId="0" fontId="0" fillId="7" borderId="8" xfId="0" applyFill="1" applyBorder="1"/>
    <xf numFmtId="0" fontId="13" fillId="0" borderId="6" xfId="0" applyFont="1" applyBorder="1" applyAlignment="1">
      <alignment wrapText="1"/>
    </xf>
    <xf numFmtId="3" fontId="5" fillId="7" borderId="10" xfId="0" applyNumberFormat="1" applyFont="1" applyFill="1" applyBorder="1"/>
    <xf numFmtId="3" fontId="0" fillId="0" borderId="8" xfId="0" applyNumberFormat="1" applyBorder="1"/>
    <xf numFmtId="3" fontId="21" fillId="0" borderId="25" xfId="0" applyNumberFormat="1" applyFont="1" applyBorder="1"/>
    <xf numFmtId="0" fontId="4" fillId="0" borderId="2" xfId="0" applyFont="1" applyBorder="1" applyAlignment="1">
      <alignment wrapText="1"/>
    </xf>
    <xf numFmtId="0" fontId="4" fillId="0" borderId="3" xfId="0" applyFont="1" applyBorder="1"/>
    <xf numFmtId="3" fontId="6" fillId="0" borderId="7" xfId="0" applyNumberFormat="1" applyFont="1" applyBorder="1" applyAlignment="1">
      <alignment wrapText="1"/>
    </xf>
    <xf numFmtId="0" fontId="9" fillId="9" borderId="2" xfId="0" applyFont="1" applyFill="1" applyBorder="1"/>
    <xf numFmtId="3" fontId="11" fillId="9" borderId="8" xfId="0" applyNumberFormat="1" applyFont="1" applyFill="1" applyBorder="1"/>
    <xf numFmtId="3" fontId="6" fillId="9" borderId="7" xfId="0" applyNumberFormat="1" applyFont="1" applyFill="1" applyBorder="1" applyAlignment="1">
      <alignment wrapText="1"/>
    </xf>
    <xf numFmtId="0" fontId="13" fillId="9" borderId="19" xfId="0" applyFont="1" applyFill="1" applyBorder="1" applyAlignment="1">
      <alignment horizontal="left"/>
    </xf>
    <xf numFmtId="3" fontId="5" fillId="9" borderId="8" xfId="0" applyNumberFormat="1" applyFont="1" applyFill="1" applyBorder="1"/>
    <xf numFmtId="0" fontId="2" fillId="9" borderId="3" xfId="0" applyFont="1" applyFill="1" applyBorder="1" applyAlignment="1">
      <alignment horizontal="left"/>
    </xf>
    <xf numFmtId="0" fontId="4" fillId="9" borderId="24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3" fontId="6" fillId="9" borderId="13" xfId="0" applyNumberFormat="1" applyFont="1" applyFill="1" applyBorder="1" applyAlignment="1">
      <alignment wrapText="1"/>
    </xf>
    <xf numFmtId="0" fontId="2" fillId="9" borderId="2" xfId="0" applyFont="1" applyFill="1" applyBorder="1" applyAlignment="1">
      <alignment wrapText="1"/>
    </xf>
    <xf numFmtId="3" fontId="2" fillId="9" borderId="8" xfId="0" applyNumberFormat="1" applyFont="1" applyFill="1" applyBorder="1"/>
    <xf numFmtId="3" fontId="2" fillId="9" borderId="9" xfId="0" applyNumberFormat="1" applyFont="1" applyFill="1" applyBorder="1"/>
    <xf numFmtId="3" fontId="5" fillId="10" borderId="7" xfId="0" applyNumberFormat="1" applyFont="1" applyFill="1" applyBorder="1" applyAlignment="1">
      <alignment wrapText="1"/>
    </xf>
    <xf numFmtId="3" fontId="6" fillId="10" borderId="7" xfId="0" applyNumberFormat="1" applyFont="1" applyFill="1" applyBorder="1" applyAlignment="1">
      <alignment wrapText="1"/>
    </xf>
    <xf numFmtId="3" fontId="11" fillId="10" borderId="7" xfId="0" applyNumberFormat="1" applyFont="1" applyFill="1" applyBorder="1"/>
    <xf numFmtId="3" fontId="5" fillId="10" borderId="7" xfId="0" applyNumberFormat="1" applyFont="1" applyFill="1" applyBorder="1"/>
    <xf numFmtId="3" fontId="3" fillId="10" borderId="7" xfId="0" applyNumberFormat="1" applyFont="1" applyFill="1" applyBorder="1" applyAlignment="1">
      <alignment wrapText="1"/>
    </xf>
    <xf numFmtId="3" fontId="2" fillId="10" borderId="8" xfId="0" applyNumberFormat="1" applyFont="1" applyFill="1" applyBorder="1"/>
    <xf numFmtId="3" fontId="5" fillId="10" borderId="22" xfId="0" applyNumberFormat="1" applyFont="1" applyFill="1" applyBorder="1" applyAlignment="1">
      <alignment horizontal="right"/>
    </xf>
    <xf numFmtId="3" fontId="5" fillId="10" borderId="8" xfId="0" applyNumberFormat="1" applyFont="1" applyFill="1" applyBorder="1"/>
    <xf numFmtId="3" fontId="5" fillId="10" borderId="21" xfId="0" applyNumberFormat="1" applyFont="1" applyFill="1" applyBorder="1" applyAlignment="1">
      <alignment horizontal="right"/>
    </xf>
    <xf numFmtId="164" fontId="9" fillId="10" borderId="7" xfId="0" applyNumberFormat="1" applyFont="1" applyFill="1" applyBorder="1" applyAlignment="1">
      <alignment wrapText="1"/>
    </xf>
    <xf numFmtId="164" fontId="9" fillId="10" borderId="8" xfId="0" applyNumberFormat="1" applyFont="1" applyFill="1" applyBorder="1" applyAlignment="1">
      <alignment wrapText="1"/>
    </xf>
    <xf numFmtId="3" fontId="6" fillId="10" borderId="8" xfId="0" applyNumberFormat="1" applyFont="1" applyFill="1" applyBorder="1" applyAlignment="1">
      <alignment wrapText="1"/>
    </xf>
    <xf numFmtId="3" fontId="4" fillId="10" borderId="8" xfId="0" applyNumberFormat="1" applyFont="1" applyFill="1" applyBorder="1" applyAlignment="1">
      <alignment horizontal="center" wrapText="1"/>
    </xf>
    <xf numFmtId="9" fontId="4" fillId="10" borderId="8" xfId="0" applyNumberFormat="1" applyFont="1" applyFill="1" applyBorder="1" applyAlignment="1">
      <alignment wrapText="1"/>
    </xf>
    <xf numFmtId="4" fontId="4" fillId="10" borderId="8" xfId="0" applyNumberFormat="1" applyFont="1" applyFill="1" applyBorder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3" fontId="3" fillId="9" borderId="8" xfId="0" applyNumberFormat="1" applyFont="1" applyFill="1" applyBorder="1" applyAlignment="1">
      <alignment horizontal="right" wrapText="1"/>
    </xf>
    <xf numFmtId="3" fontId="3" fillId="9" borderId="9" xfId="0" applyNumberFormat="1" applyFont="1" applyFill="1" applyBorder="1" applyAlignment="1">
      <alignment horizontal="right" wrapText="1"/>
    </xf>
    <xf numFmtId="3" fontId="3" fillId="9" borderId="8" xfId="0" applyNumberFormat="1" applyFont="1" applyFill="1" applyBorder="1" applyAlignment="1">
      <alignment wrapText="1"/>
    </xf>
    <xf numFmtId="3" fontId="3" fillId="9" borderId="9" xfId="0" applyNumberFormat="1" applyFont="1" applyFill="1" applyBorder="1" applyAlignment="1">
      <alignment wrapText="1"/>
    </xf>
    <xf numFmtId="3" fontId="2" fillId="9" borderId="8" xfId="0" applyNumberFormat="1" applyFont="1" applyFill="1" applyBorder="1" applyAlignment="1">
      <alignment wrapText="1"/>
    </xf>
    <xf numFmtId="3" fontId="2" fillId="9" borderId="9" xfId="0" applyNumberFormat="1" applyFont="1" applyFill="1" applyBorder="1" applyAlignment="1">
      <alignment wrapText="1"/>
    </xf>
    <xf numFmtId="0" fontId="0" fillId="9" borderId="8" xfId="0" applyFill="1" applyBorder="1"/>
    <xf numFmtId="0" fontId="5" fillId="9" borderId="9" xfId="0" applyFont="1" applyFill="1" applyBorder="1"/>
    <xf numFmtId="3" fontId="3" fillId="9" borderId="8" xfId="0" applyNumberFormat="1" applyFont="1" applyFill="1" applyBorder="1"/>
    <xf numFmtId="3" fontId="5" fillId="9" borderId="8" xfId="0" applyNumberFormat="1" applyFont="1" applyFill="1" applyBorder="1" applyAlignment="1">
      <alignment wrapText="1"/>
    </xf>
    <xf numFmtId="3" fontId="5" fillId="9" borderId="9" xfId="0" applyNumberFormat="1" applyFont="1" applyFill="1" applyBorder="1" applyAlignment="1">
      <alignment wrapText="1"/>
    </xf>
    <xf numFmtId="3" fontId="6" fillId="9" borderId="9" xfId="0" applyNumberFormat="1" applyFont="1" applyFill="1" applyBorder="1" applyAlignment="1">
      <alignment wrapText="1"/>
    </xf>
    <xf numFmtId="164" fontId="6" fillId="9" borderId="8" xfId="0" applyNumberFormat="1" applyFont="1" applyFill="1" applyBorder="1" applyAlignment="1">
      <alignment wrapText="1"/>
    </xf>
    <xf numFmtId="164" fontId="5" fillId="9" borderId="9" xfId="0" applyNumberFormat="1" applyFont="1" applyFill="1" applyBorder="1" applyAlignment="1">
      <alignment wrapText="1"/>
    </xf>
    <xf numFmtId="3" fontId="5" fillId="9" borderId="23" xfId="0" applyNumberFormat="1" applyFont="1" applyFill="1" applyBorder="1" applyAlignment="1">
      <alignment wrapText="1"/>
    </xf>
    <xf numFmtId="164" fontId="5" fillId="9" borderId="8" xfId="0" applyNumberFormat="1" applyFont="1" applyFill="1" applyBorder="1" applyAlignment="1">
      <alignment wrapText="1"/>
    </xf>
    <xf numFmtId="3" fontId="5" fillId="9" borderId="10" xfId="0" applyNumberFormat="1" applyFont="1" applyFill="1" applyBorder="1" applyAlignment="1">
      <alignment wrapText="1"/>
    </xf>
    <xf numFmtId="3" fontId="5" fillId="9" borderId="11" xfId="0" applyNumberFormat="1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right" wrapText="1"/>
    </xf>
    <xf numFmtId="3" fontId="11" fillId="0" borderId="7" xfId="0" applyNumberFormat="1" applyFont="1" applyBorder="1"/>
    <xf numFmtId="3" fontId="5" fillId="0" borderId="7" xfId="0" applyNumberFormat="1" applyFont="1" applyBorder="1"/>
    <xf numFmtId="3" fontId="5" fillId="9" borderId="7" xfId="0" applyNumberFormat="1" applyFont="1" applyFill="1" applyBorder="1"/>
    <xf numFmtId="3" fontId="11" fillId="9" borderId="7" xfId="0" applyNumberFormat="1" applyFont="1" applyFill="1" applyBorder="1"/>
    <xf numFmtId="3" fontId="5" fillId="3" borderId="7" xfId="0" applyNumberFormat="1" applyFont="1" applyFill="1" applyBorder="1" applyAlignment="1">
      <alignment wrapText="1"/>
    </xf>
    <xf numFmtId="3" fontId="21" fillId="0" borderId="27" xfId="0" applyNumberFormat="1" applyFont="1" applyBorder="1"/>
    <xf numFmtId="3" fontId="2" fillId="9" borderId="7" xfId="0" applyNumberFormat="1" applyFont="1" applyFill="1" applyBorder="1"/>
    <xf numFmtId="3" fontId="5" fillId="7" borderId="7" xfId="0" applyNumberFormat="1" applyFont="1" applyFill="1" applyBorder="1"/>
    <xf numFmtId="9" fontId="4" fillId="0" borderId="7" xfId="0" applyNumberFormat="1" applyFont="1" applyBorder="1" applyAlignment="1">
      <alignment wrapText="1"/>
    </xf>
    <xf numFmtId="4" fontId="4" fillId="0" borderId="7" xfId="0" applyNumberFormat="1" applyFont="1" applyBorder="1" applyAlignment="1">
      <alignment wrapText="1"/>
    </xf>
    <xf numFmtId="0" fontId="2" fillId="2" borderId="16" xfId="0" applyFont="1" applyFill="1" applyBorder="1" applyAlignment="1">
      <alignment horizontal="center" wrapText="1"/>
    </xf>
    <xf numFmtId="3" fontId="2" fillId="4" borderId="7" xfId="0" applyNumberFormat="1" applyFont="1" applyFill="1" applyBorder="1"/>
    <xf numFmtId="3" fontId="5" fillId="7" borderId="28" xfId="0" applyNumberFormat="1" applyFont="1" applyFill="1" applyBorder="1"/>
    <xf numFmtId="0" fontId="2" fillId="2" borderId="17" xfId="0" applyFont="1" applyFill="1" applyBorder="1" applyAlignment="1">
      <alignment horizontal="center" wrapText="1"/>
    </xf>
    <xf numFmtId="3" fontId="6" fillId="8" borderId="8" xfId="0" applyNumberFormat="1" applyFont="1" applyFill="1" applyBorder="1" applyAlignment="1">
      <alignment wrapText="1"/>
    </xf>
    <xf numFmtId="3" fontId="6" fillId="9" borderId="8" xfId="0" applyNumberFormat="1" applyFont="1" applyFill="1" applyBorder="1" applyAlignment="1">
      <alignment wrapText="1"/>
    </xf>
    <xf numFmtId="3" fontId="21" fillId="0" borderId="8" xfId="0" applyNumberFormat="1" applyFont="1" applyBorder="1"/>
    <xf numFmtId="0" fontId="2" fillId="2" borderId="8" xfId="0" applyFont="1" applyFill="1" applyBorder="1" applyAlignment="1">
      <alignment horizontal="center" wrapText="1"/>
    </xf>
  </cellXfs>
  <cellStyles count="5">
    <cellStyle name="Normaallaad" xfId="0" builtinId="0"/>
    <cellStyle name="Normal 2" xfId="1" xr:uid="{DF8A49C6-CA22-4969-BE5D-699CC697D20D}"/>
    <cellStyle name="Normal_Sheet1" xfId="2" xr:uid="{465C33D1-83A5-4AE7-8C0D-549F14127049}"/>
    <cellStyle name="Normal_Sheet1 2" xfId="3" xr:uid="{26655F2B-C898-4333-8B64-26F0DB1A1749}"/>
    <cellStyle name="Protsent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C9C0-8D3E-4818-8BC2-DB7D769DA238}">
  <sheetPr codeName="Sheet4"/>
  <dimension ref="A1:J127"/>
  <sheetViews>
    <sheetView tabSelected="1" zoomScaleNormal="100" workbookViewId="0">
      <pane xSplit="1" ySplit="3" topLeftCell="B91" activePane="bottomRight" state="frozen"/>
      <selection pane="topRight" activeCell="B1" sqref="B1"/>
      <selection pane="bottomLeft" activeCell="A4" sqref="A4"/>
      <selection pane="bottomRight" activeCell="D11" sqref="D11"/>
    </sheetView>
  </sheetViews>
  <sheetFormatPr defaultColWidth="9.28515625" defaultRowHeight="12.75"/>
  <cols>
    <col min="1" max="1" width="33.28515625" customWidth="1"/>
    <col min="2" max="2" width="10.7109375" customWidth="1"/>
    <col min="3" max="3" width="11.85546875" customWidth="1"/>
    <col min="4" max="4" width="12.5703125" customWidth="1"/>
    <col min="5" max="5" width="12.28515625" customWidth="1"/>
    <col min="6" max="7" width="11.7109375" customWidth="1"/>
    <col min="10" max="10" width="51" customWidth="1"/>
  </cols>
  <sheetData>
    <row r="1" spans="1:7" ht="25.5">
      <c r="A1" s="105" t="s">
        <v>125</v>
      </c>
      <c r="B1" s="50"/>
      <c r="G1" s="104" t="s">
        <v>126</v>
      </c>
    </row>
    <row r="2" spans="1:7" ht="13.5" thickBot="1">
      <c r="A2" s="1"/>
    </row>
    <row r="3" spans="1:7" ht="54.75" customHeight="1" thickBot="1">
      <c r="A3" s="29" t="s">
        <v>124</v>
      </c>
      <c r="B3" s="52" t="s">
        <v>116</v>
      </c>
      <c r="C3" s="52" t="s">
        <v>117</v>
      </c>
      <c r="D3" s="52" t="s">
        <v>113</v>
      </c>
      <c r="E3" s="52" t="s">
        <v>114</v>
      </c>
      <c r="F3" s="52" t="s">
        <v>115</v>
      </c>
      <c r="G3" s="138" t="s">
        <v>118</v>
      </c>
    </row>
    <row r="4" spans="1:7" ht="15" customHeight="1">
      <c r="A4" s="56" t="s">
        <v>0</v>
      </c>
      <c r="B4" s="89">
        <v>10090124.65</v>
      </c>
      <c r="C4" s="89">
        <v>10775309</v>
      </c>
      <c r="D4" s="25">
        <v>11029350</v>
      </c>
      <c r="E4" s="25">
        <v>11482150</v>
      </c>
      <c r="F4" s="124">
        <v>11987550</v>
      </c>
      <c r="G4" s="27">
        <v>12514225.199999999</v>
      </c>
    </row>
    <row r="5" spans="1:7">
      <c r="A5" s="57" t="s">
        <v>11</v>
      </c>
      <c r="B5" s="89">
        <v>6122750.3100000005</v>
      </c>
      <c r="C5" s="89">
        <v>6550000</v>
      </c>
      <c r="D5" s="18">
        <v>6936800</v>
      </c>
      <c r="E5" s="18">
        <v>7313000</v>
      </c>
      <c r="F5" s="24">
        <v>7742400</v>
      </c>
      <c r="G5" s="18">
        <v>8189075.2000000002</v>
      </c>
    </row>
    <row r="6" spans="1:7">
      <c r="A6" s="57" t="s">
        <v>24</v>
      </c>
      <c r="B6" s="89">
        <v>5944447.4500000002</v>
      </c>
      <c r="C6" s="89">
        <v>6280000</v>
      </c>
      <c r="D6" s="58">
        <v>6656800</v>
      </c>
      <c r="E6" s="58">
        <v>7023000</v>
      </c>
      <c r="F6" s="125">
        <v>7444400</v>
      </c>
      <c r="G6" s="58">
        <v>7876175.2000000002</v>
      </c>
    </row>
    <row r="7" spans="1:7">
      <c r="A7" s="57" t="s">
        <v>25</v>
      </c>
      <c r="B7" s="89">
        <v>178302.86</v>
      </c>
      <c r="C7" s="89">
        <v>270000</v>
      </c>
      <c r="D7" s="58">
        <v>280000</v>
      </c>
      <c r="E7" s="58">
        <v>290000</v>
      </c>
      <c r="F7" s="125">
        <v>298000</v>
      </c>
      <c r="G7" s="58">
        <v>312900</v>
      </c>
    </row>
    <row r="8" spans="1:7">
      <c r="A8" s="57" t="s">
        <v>26</v>
      </c>
      <c r="B8" s="89">
        <v>3.4924596548080444E-10</v>
      </c>
      <c r="C8" s="89">
        <v>0</v>
      </c>
      <c r="D8" s="58"/>
      <c r="E8" s="58"/>
      <c r="F8" s="125"/>
      <c r="G8" s="58"/>
    </row>
    <row r="9" spans="1:7">
      <c r="A9" s="57" t="s">
        <v>12</v>
      </c>
      <c r="B9" s="89">
        <v>481293.26</v>
      </c>
      <c r="C9" s="89">
        <v>550300</v>
      </c>
      <c r="D9" s="58">
        <v>567000</v>
      </c>
      <c r="E9" s="58">
        <v>584000</v>
      </c>
      <c r="F9" s="125">
        <v>601000</v>
      </c>
      <c r="G9" s="58">
        <v>620000</v>
      </c>
    </row>
    <row r="10" spans="1:7">
      <c r="A10" s="57" t="s">
        <v>69</v>
      </c>
      <c r="B10" s="89">
        <v>3473816.2</v>
      </c>
      <c r="C10" s="89">
        <v>3660859</v>
      </c>
      <c r="D10" s="18">
        <v>3511400</v>
      </c>
      <c r="E10" s="18">
        <v>3571000</v>
      </c>
      <c r="F10" s="24">
        <v>3630000</v>
      </c>
      <c r="G10" s="18">
        <v>3691000</v>
      </c>
    </row>
    <row r="11" spans="1:7">
      <c r="A11" s="57" t="s">
        <v>92</v>
      </c>
      <c r="B11" s="89">
        <v>453357</v>
      </c>
      <c r="C11" s="89">
        <v>548860</v>
      </c>
      <c r="D11" s="58">
        <v>548900</v>
      </c>
      <c r="E11" s="58">
        <v>555000</v>
      </c>
      <c r="F11" s="125">
        <v>560000</v>
      </c>
      <c r="G11" s="58">
        <v>566000</v>
      </c>
    </row>
    <row r="12" spans="1:7">
      <c r="A12" s="57" t="s">
        <v>93</v>
      </c>
      <c r="B12" s="89">
        <v>2655558</v>
      </c>
      <c r="C12" s="89">
        <v>2662327</v>
      </c>
      <c r="D12" s="58">
        <v>2662500</v>
      </c>
      <c r="E12" s="58">
        <v>2716000</v>
      </c>
      <c r="F12" s="125">
        <v>2770000</v>
      </c>
      <c r="G12" s="58">
        <v>2825000</v>
      </c>
    </row>
    <row r="13" spans="1:7">
      <c r="A13" s="57" t="s">
        <v>70</v>
      </c>
      <c r="B13" s="89">
        <v>364901.2</v>
      </c>
      <c r="C13" s="89">
        <v>449672</v>
      </c>
      <c r="D13" s="58">
        <v>300000</v>
      </c>
      <c r="E13" s="58">
        <v>300000</v>
      </c>
      <c r="F13" s="125">
        <v>300000</v>
      </c>
      <c r="G13" s="58">
        <v>300000</v>
      </c>
    </row>
    <row r="14" spans="1:7">
      <c r="A14" s="57" t="s">
        <v>13</v>
      </c>
      <c r="B14" s="89">
        <v>12264.88</v>
      </c>
      <c r="C14" s="89">
        <v>14150</v>
      </c>
      <c r="D14" s="76">
        <v>14150</v>
      </c>
      <c r="E14" s="76">
        <v>14150</v>
      </c>
      <c r="F14" s="76">
        <v>14150</v>
      </c>
      <c r="G14" s="49">
        <v>14150</v>
      </c>
    </row>
    <row r="15" spans="1:7">
      <c r="A15" s="59" t="s">
        <v>1</v>
      </c>
      <c r="B15" s="89">
        <v>9532803.8599999994</v>
      </c>
      <c r="C15" s="89">
        <v>10221362</v>
      </c>
      <c r="D15" s="19">
        <v>10398500</v>
      </c>
      <c r="E15" s="19">
        <v>10583500</v>
      </c>
      <c r="F15" s="45">
        <v>10765800</v>
      </c>
      <c r="G15" s="19">
        <v>10950600</v>
      </c>
    </row>
    <row r="16" spans="1:7">
      <c r="A16" s="57" t="s">
        <v>71</v>
      </c>
      <c r="B16" s="89">
        <v>1173060</v>
      </c>
      <c r="C16" s="89">
        <v>1302845</v>
      </c>
      <c r="D16" s="58">
        <v>1303000</v>
      </c>
      <c r="E16" s="58">
        <v>1303000</v>
      </c>
      <c r="F16" s="125">
        <v>1303000</v>
      </c>
      <c r="G16" s="58">
        <v>1303000</v>
      </c>
    </row>
    <row r="17" spans="1:7">
      <c r="A17" s="57" t="s">
        <v>14</v>
      </c>
      <c r="B17" s="89">
        <v>8359743.8599999994</v>
      </c>
      <c r="C17" s="89">
        <v>8918517</v>
      </c>
      <c r="D17" s="68">
        <v>9095500</v>
      </c>
      <c r="E17" s="68">
        <v>9280500</v>
      </c>
      <c r="F17" s="68">
        <v>9462800</v>
      </c>
      <c r="G17" s="139">
        <v>9647600</v>
      </c>
    </row>
    <row r="18" spans="1:7">
      <c r="A18" s="57" t="s">
        <v>7</v>
      </c>
      <c r="B18" s="90">
        <v>5548493.8300000001</v>
      </c>
      <c r="C18" s="90">
        <v>5882680</v>
      </c>
      <c r="D18" s="60">
        <v>5996500</v>
      </c>
      <c r="E18" s="60">
        <v>6120500</v>
      </c>
      <c r="F18" s="126">
        <v>6242800</v>
      </c>
      <c r="G18" s="60">
        <v>6367600</v>
      </c>
    </row>
    <row r="19" spans="1:7">
      <c r="A19" s="57" t="s">
        <v>8</v>
      </c>
      <c r="B19" s="90">
        <v>2810148.18</v>
      </c>
      <c r="C19" s="90">
        <v>3018232</v>
      </c>
      <c r="D19" s="60">
        <v>3059000</v>
      </c>
      <c r="E19" s="60">
        <v>3120000</v>
      </c>
      <c r="F19" s="126">
        <v>3180000</v>
      </c>
      <c r="G19" s="60">
        <v>3240000</v>
      </c>
    </row>
    <row r="20" spans="1:7">
      <c r="A20" s="80" t="s">
        <v>82</v>
      </c>
      <c r="B20" s="90"/>
      <c r="C20" s="90"/>
      <c r="D20" s="81"/>
      <c r="E20" s="81"/>
      <c r="F20" s="127"/>
      <c r="G20" s="81"/>
    </row>
    <row r="21" spans="1:7">
      <c r="A21" s="57" t="s">
        <v>9</v>
      </c>
      <c r="B21" s="90">
        <v>1101.8499999999999</v>
      </c>
      <c r="C21" s="90">
        <v>17605</v>
      </c>
      <c r="D21" s="58">
        <v>40000</v>
      </c>
      <c r="E21" s="58">
        <v>40000</v>
      </c>
      <c r="F21" s="125">
        <v>40000</v>
      </c>
      <c r="G21" s="58">
        <v>40000</v>
      </c>
    </row>
    <row r="22" spans="1:7">
      <c r="A22" s="82" t="s">
        <v>72</v>
      </c>
      <c r="B22" s="90">
        <v>557320.79000000097</v>
      </c>
      <c r="C22" s="90">
        <v>553947</v>
      </c>
      <c r="D22" s="16">
        <v>630850</v>
      </c>
      <c r="E22" s="16">
        <v>898650</v>
      </c>
      <c r="F22" s="26">
        <v>1221750</v>
      </c>
      <c r="G22" s="16">
        <v>1563625.1999999993</v>
      </c>
    </row>
    <row r="23" spans="1:7">
      <c r="A23" s="5" t="s">
        <v>2</v>
      </c>
      <c r="B23" s="90">
        <v>-877568.43999999983</v>
      </c>
      <c r="C23" s="90">
        <v>-1737350</v>
      </c>
      <c r="D23" s="26">
        <v>-846800</v>
      </c>
      <c r="E23" s="26">
        <v>-1418800</v>
      </c>
      <c r="F23" s="26">
        <v>-3548800</v>
      </c>
      <c r="G23" s="16">
        <v>-648800</v>
      </c>
    </row>
    <row r="24" spans="1:7" ht="12.75" customHeight="1">
      <c r="A24" s="6" t="s">
        <v>16</v>
      </c>
      <c r="B24" s="90">
        <v>8371</v>
      </c>
      <c r="C24" s="90">
        <v>0</v>
      </c>
      <c r="D24" s="58"/>
      <c r="E24" s="58"/>
      <c r="F24" s="125"/>
      <c r="G24" s="58"/>
    </row>
    <row r="25" spans="1:7" ht="12.75" customHeight="1">
      <c r="A25" s="6" t="s">
        <v>17</v>
      </c>
      <c r="B25" s="90">
        <v>-1652271.89</v>
      </c>
      <c r="C25" s="90">
        <v>-3792400</v>
      </c>
      <c r="D25" s="78">
        <v>-2123000</v>
      </c>
      <c r="E25" s="78">
        <v>-6150000</v>
      </c>
      <c r="F25" s="128">
        <v>-8150000</v>
      </c>
      <c r="G25" s="78">
        <v>-150000</v>
      </c>
    </row>
    <row r="26" spans="1:7">
      <c r="A26" s="7" t="s">
        <v>15</v>
      </c>
      <c r="B26" s="90">
        <v>-705762.28999999992</v>
      </c>
      <c r="C26" s="90">
        <v>-1470000</v>
      </c>
      <c r="D26" s="81">
        <v>-663000</v>
      </c>
      <c r="E26" s="81">
        <v>-1150000</v>
      </c>
      <c r="F26" s="127">
        <v>-3150000</v>
      </c>
      <c r="G26" s="81">
        <v>-150000</v>
      </c>
    </row>
    <row r="27" spans="1:7" ht="12.75" customHeight="1">
      <c r="A27" s="8" t="s">
        <v>18</v>
      </c>
      <c r="B27" s="90">
        <v>946509.6</v>
      </c>
      <c r="C27" s="90">
        <v>2269550</v>
      </c>
      <c r="D27" s="81">
        <v>1500000</v>
      </c>
      <c r="E27" s="81">
        <v>5040000</v>
      </c>
      <c r="F27" s="127">
        <v>5040000</v>
      </c>
      <c r="G27" s="81">
        <v>40000</v>
      </c>
    </row>
    <row r="28" spans="1:7" ht="12.75" customHeight="1">
      <c r="A28" s="6" t="s">
        <v>19</v>
      </c>
      <c r="B28" s="90">
        <v>-86710.09</v>
      </c>
      <c r="C28" s="90">
        <v>-112500</v>
      </c>
      <c r="D28" s="58">
        <v>-90000</v>
      </c>
      <c r="E28" s="58">
        <v>-90000</v>
      </c>
      <c r="F28" s="125">
        <v>-90000</v>
      </c>
      <c r="G28" s="58">
        <v>-90000</v>
      </c>
    </row>
    <row r="29" spans="1:7" ht="12.75" customHeight="1">
      <c r="A29" s="10" t="s">
        <v>20</v>
      </c>
      <c r="B29" s="90">
        <v>0</v>
      </c>
      <c r="C29" s="90">
        <v>0</v>
      </c>
      <c r="D29" s="58"/>
      <c r="E29" s="58"/>
      <c r="F29" s="125"/>
      <c r="G29" s="58"/>
    </row>
    <row r="30" spans="1:7" ht="12.75" customHeight="1">
      <c r="A30" s="10" t="s">
        <v>21</v>
      </c>
      <c r="B30" s="90">
        <v>0</v>
      </c>
      <c r="C30" s="90">
        <v>0</v>
      </c>
      <c r="D30" s="58"/>
      <c r="E30" s="58"/>
      <c r="F30" s="125"/>
      <c r="G30" s="58"/>
    </row>
    <row r="31" spans="1:7" ht="12.75" customHeight="1">
      <c r="A31" s="9" t="s">
        <v>22</v>
      </c>
      <c r="B31" s="90">
        <v>18350</v>
      </c>
      <c r="C31" s="90">
        <v>0</v>
      </c>
      <c r="D31" s="58"/>
      <c r="E31" s="58"/>
      <c r="F31" s="125"/>
      <c r="G31" s="58"/>
    </row>
    <row r="32" spans="1:7" ht="12.75" customHeight="1">
      <c r="A32" s="10" t="s">
        <v>23</v>
      </c>
      <c r="B32" s="90">
        <v>0</v>
      </c>
      <c r="C32" s="90">
        <v>0</v>
      </c>
      <c r="D32" s="62"/>
      <c r="E32" s="58"/>
      <c r="F32" s="125"/>
      <c r="G32" s="58"/>
    </row>
    <row r="33" spans="1:7" ht="12.75" customHeight="1">
      <c r="A33" s="83" t="s">
        <v>46</v>
      </c>
      <c r="B33" s="90">
        <v>8778.18</v>
      </c>
      <c r="C33" s="90">
        <v>8000</v>
      </c>
      <c r="D33" s="85">
        <v>1200</v>
      </c>
      <c r="E33" s="85">
        <v>1200</v>
      </c>
      <c r="F33" s="85">
        <v>1200</v>
      </c>
      <c r="G33" s="140">
        <v>1200</v>
      </c>
    </row>
    <row r="34" spans="1:7">
      <c r="A34" s="83" t="s">
        <v>47</v>
      </c>
      <c r="B34" s="90">
        <v>-120595.24</v>
      </c>
      <c r="C34" s="90">
        <v>-110000</v>
      </c>
      <c r="D34" s="58">
        <v>-135000</v>
      </c>
      <c r="E34" s="58">
        <v>-220000</v>
      </c>
      <c r="F34" s="125">
        <v>-350000</v>
      </c>
      <c r="G34" s="58">
        <v>-450000</v>
      </c>
    </row>
    <row r="35" spans="1:7">
      <c r="A35" s="84" t="s">
        <v>3</v>
      </c>
      <c r="B35" s="90">
        <v>-320247.64999999886</v>
      </c>
      <c r="C35" s="90">
        <v>-1183403</v>
      </c>
      <c r="D35" s="16">
        <v>-215950</v>
      </c>
      <c r="E35" s="16">
        <v>-520150</v>
      </c>
      <c r="F35" s="26">
        <v>-2327050</v>
      </c>
      <c r="G35" s="16">
        <v>914825.19999999925</v>
      </c>
    </row>
    <row r="36" spans="1:7">
      <c r="A36" s="84" t="s">
        <v>4</v>
      </c>
      <c r="B36" s="90">
        <v>164296.38</v>
      </c>
      <c r="C36" s="90">
        <v>1007950</v>
      </c>
      <c r="D36" s="16">
        <v>210000</v>
      </c>
      <c r="E36" s="16">
        <v>600000</v>
      </c>
      <c r="F36" s="26">
        <v>2300000</v>
      </c>
      <c r="G36" s="16">
        <v>-900000</v>
      </c>
    </row>
    <row r="37" spans="1:7">
      <c r="A37" s="77" t="s">
        <v>107</v>
      </c>
      <c r="B37" s="90">
        <v>700000</v>
      </c>
      <c r="C37" s="90">
        <v>1510000</v>
      </c>
      <c r="D37" s="78">
        <v>710000</v>
      </c>
      <c r="E37" s="58">
        <v>1200000</v>
      </c>
      <c r="F37" s="125">
        <v>3200000</v>
      </c>
      <c r="G37" s="58"/>
    </row>
    <row r="38" spans="1:7">
      <c r="A38" s="77" t="s">
        <v>108</v>
      </c>
      <c r="B38" s="90">
        <v>-535703.62</v>
      </c>
      <c r="C38" s="90">
        <v>-502050</v>
      </c>
      <c r="D38" s="58">
        <v>-500000</v>
      </c>
      <c r="E38" s="58">
        <v>-600000</v>
      </c>
      <c r="F38" s="125">
        <v>-900000</v>
      </c>
      <c r="G38" s="58">
        <v>-900000</v>
      </c>
    </row>
    <row r="39" spans="1:7" ht="25.5">
      <c r="A39" s="12" t="s">
        <v>27</v>
      </c>
      <c r="B39" s="90">
        <v>-1051324.69</v>
      </c>
      <c r="C39" s="90">
        <v>-65053</v>
      </c>
      <c r="D39" s="81">
        <v>-5950</v>
      </c>
      <c r="E39" s="81">
        <v>79850</v>
      </c>
      <c r="F39" s="127">
        <v>-27050</v>
      </c>
      <c r="G39" s="81">
        <v>14825.199999999255</v>
      </c>
    </row>
    <row r="40" spans="1:7" ht="25.5">
      <c r="A40" s="12" t="s">
        <v>109</v>
      </c>
      <c r="B40" s="90">
        <v>-895373.42</v>
      </c>
      <c r="C40" s="90">
        <v>110400</v>
      </c>
      <c r="D40" s="20">
        <v>0</v>
      </c>
      <c r="E40" s="20">
        <v>0</v>
      </c>
      <c r="F40" s="129">
        <v>0</v>
      </c>
      <c r="G40" s="20">
        <v>0</v>
      </c>
    </row>
    <row r="41" spans="1:7" ht="22.5">
      <c r="A41" s="74" t="s">
        <v>106</v>
      </c>
      <c r="B41" s="90"/>
      <c r="C41" s="90"/>
      <c r="D41" s="73"/>
      <c r="E41" s="73"/>
      <c r="F41" s="130"/>
      <c r="G41" s="141"/>
    </row>
    <row r="42" spans="1:7">
      <c r="A42" s="75" t="s">
        <v>110</v>
      </c>
      <c r="B42" s="91"/>
      <c r="C42" s="92"/>
      <c r="D42" s="58"/>
      <c r="E42" s="58"/>
      <c r="F42" s="125"/>
      <c r="G42" s="58"/>
    </row>
    <row r="43" spans="1:7" ht="13.5" customHeight="1">
      <c r="A43" s="40" t="s">
        <v>6</v>
      </c>
      <c r="B43" s="93">
        <v>71743.69</v>
      </c>
      <c r="C43" s="94">
        <v>6690.6900000000023</v>
      </c>
      <c r="D43" s="87">
        <v>740.69000000000233</v>
      </c>
      <c r="E43" s="87">
        <v>80590.69</v>
      </c>
      <c r="F43" s="131">
        <v>53540.69</v>
      </c>
      <c r="G43" s="87">
        <v>68365.889999999257</v>
      </c>
    </row>
    <row r="44" spans="1:7" ht="25.5">
      <c r="A44" s="12" t="s">
        <v>112</v>
      </c>
      <c r="B44" s="95">
        <v>2826945</v>
      </c>
      <c r="C44" s="96">
        <v>3834895</v>
      </c>
      <c r="D44" s="61">
        <v>4044895</v>
      </c>
      <c r="E44" s="61">
        <v>4644895</v>
      </c>
      <c r="F44" s="132">
        <v>6944895</v>
      </c>
      <c r="G44" s="61">
        <v>6044895</v>
      </c>
    </row>
    <row r="45" spans="1:7" ht="34.5" customHeight="1">
      <c r="A45" s="63" t="s">
        <v>104</v>
      </c>
      <c r="B45" s="90"/>
      <c r="C45" s="90"/>
      <c r="D45" s="81"/>
      <c r="E45" s="81"/>
      <c r="F45" s="127"/>
      <c r="G45" s="81"/>
    </row>
    <row r="46" spans="1:7" ht="22.5">
      <c r="A46" s="63" t="s">
        <v>111</v>
      </c>
      <c r="B46" s="97">
        <v>0</v>
      </c>
      <c r="C46" s="97">
        <v>0</v>
      </c>
      <c r="D46" s="60"/>
      <c r="E46" s="60"/>
      <c r="F46" s="126"/>
      <c r="G46" s="60"/>
    </row>
    <row r="47" spans="1:7">
      <c r="A47" s="14" t="s">
        <v>77</v>
      </c>
      <c r="B47" s="90">
        <v>2755201.31</v>
      </c>
      <c r="C47" s="90">
        <v>3828204.31</v>
      </c>
      <c r="D47" s="24">
        <v>4044154.31</v>
      </c>
      <c r="E47" s="24">
        <v>4564304.3099999996</v>
      </c>
      <c r="F47" s="24">
        <v>6891354.3099999996</v>
      </c>
      <c r="G47" s="18">
        <v>5976529.1100000003</v>
      </c>
    </row>
    <row r="48" spans="1:7">
      <c r="A48" s="14" t="s">
        <v>78</v>
      </c>
      <c r="B48" s="98">
        <v>0.27305919456604533</v>
      </c>
      <c r="C48" s="99">
        <v>0.35527559441682832</v>
      </c>
      <c r="D48" s="42">
        <v>0.36669682704469519</v>
      </c>
      <c r="E48" s="42">
        <v>0.39765217857096191</v>
      </c>
      <c r="F48" s="41">
        <v>0.57497606349921371</v>
      </c>
      <c r="G48" s="42">
        <v>0.47767472731751709</v>
      </c>
    </row>
    <row r="49" spans="1:10" ht="25.5">
      <c r="A49" s="14" t="s">
        <v>79</v>
      </c>
      <c r="B49" s="90">
        <v>8072099.7200000007</v>
      </c>
      <c r="C49" s="90">
        <v>8081481.75</v>
      </c>
      <c r="D49" s="18">
        <v>7720404.9999999991</v>
      </c>
      <c r="E49" s="18">
        <v>7463397.5</v>
      </c>
      <c r="F49" s="24">
        <v>7330500</v>
      </c>
      <c r="G49" s="18">
        <v>9381751.1999999955</v>
      </c>
    </row>
    <row r="50" spans="1:10" ht="13.5" customHeight="1">
      <c r="A50" s="14" t="s">
        <v>103</v>
      </c>
      <c r="B50" s="99">
        <v>0.8</v>
      </c>
      <c r="C50" s="99">
        <v>0.75</v>
      </c>
      <c r="D50" s="42">
        <v>0.7</v>
      </c>
      <c r="E50" s="42">
        <v>0.65</v>
      </c>
      <c r="F50" s="41">
        <v>0.61150944104508431</v>
      </c>
      <c r="G50" s="42">
        <v>0.74968694026698479</v>
      </c>
      <c r="H50" s="1"/>
      <c r="I50" s="1"/>
      <c r="J50" s="1"/>
    </row>
    <row r="51" spans="1:10">
      <c r="A51" s="14" t="s">
        <v>32</v>
      </c>
      <c r="B51" s="100">
        <v>5316898.41</v>
      </c>
      <c r="C51" s="100">
        <v>4253277.4399999995</v>
      </c>
      <c r="D51" s="18">
        <v>3676390.689999999</v>
      </c>
      <c r="E51" s="18">
        <v>2899093.1900000004</v>
      </c>
      <c r="F51" s="24">
        <v>439145.69000000041</v>
      </c>
      <c r="G51" s="18">
        <v>3405222.0899999952</v>
      </c>
    </row>
    <row r="52" spans="1:10">
      <c r="A52" s="36" t="s">
        <v>65</v>
      </c>
      <c r="B52" s="101" t="s">
        <v>68</v>
      </c>
      <c r="C52" s="102">
        <v>6.7906430670308771E-2</v>
      </c>
      <c r="D52" s="43">
        <v>2.3557653891874475E-2</v>
      </c>
      <c r="E52" s="43">
        <v>4.0982305980062028E-2</v>
      </c>
      <c r="F52" s="133">
        <v>4.4107079865692844E-2</v>
      </c>
      <c r="G52" s="43">
        <v>4.3935182752105284E-2</v>
      </c>
    </row>
    <row r="53" spans="1:10">
      <c r="A53" s="36" t="s">
        <v>66</v>
      </c>
      <c r="B53" s="101" t="s">
        <v>68</v>
      </c>
      <c r="C53" s="102">
        <v>7.2230389936922546E-2</v>
      </c>
      <c r="D53" s="43">
        <v>1.7330175763269118E-2</v>
      </c>
      <c r="E53" s="43">
        <v>1.7791027552050753E-2</v>
      </c>
      <c r="F53" s="133">
        <v>1.722492559172295E-2</v>
      </c>
      <c r="G53" s="43">
        <v>1.7165468427799091E-2</v>
      </c>
    </row>
    <row r="54" spans="1:10" ht="26.25" thickBot="1">
      <c r="A54" s="36" t="s">
        <v>67</v>
      </c>
      <c r="B54" s="103">
        <v>1.0584634697393218</v>
      </c>
      <c r="C54" s="103">
        <v>1.0541950280207275</v>
      </c>
      <c r="D54" s="44">
        <v>1.0606481704091937</v>
      </c>
      <c r="E54" s="44">
        <v>1.0848159871498086</v>
      </c>
      <c r="F54" s="134">
        <v>1.1134843671626817</v>
      </c>
      <c r="G54" s="44">
        <v>1.1427889978631307</v>
      </c>
    </row>
    <row r="55" spans="1:10" ht="42.75" customHeight="1" thickBot="1">
      <c r="A55" s="37" t="s">
        <v>94</v>
      </c>
      <c r="B55" s="52"/>
      <c r="C55" s="52" t="s">
        <v>117</v>
      </c>
      <c r="D55" s="52" t="s">
        <v>113</v>
      </c>
      <c r="E55" s="52" t="s">
        <v>114</v>
      </c>
      <c r="F55" s="135" t="s">
        <v>115</v>
      </c>
      <c r="G55" s="142" t="s">
        <v>118</v>
      </c>
    </row>
    <row r="56" spans="1:10">
      <c r="A56" s="32" t="s">
        <v>55</v>
      </c>
      <c r="B56" s="90"/>
      <c r="C56" s="90">
        <v>0</v>
      </c>
      <c r="D56" s="64">
        <v>0</v>
      </c>
      <c r="E56" s="64">
        <v>0</v>
      </c>
      <c r="F56" s="136">
        <v>0</v>
      </c>
      <c r="G56" s="64">
        <v>0</v>
      </c>
    </row>
    <row r="57" spans="1:10">
      <c r="A57" s="38" t="s">
        <v>73</v>
      </c>
      <c r="B57" s="90"/>
      <c r="C57" s="90"/>
      <c r="D57" s="60"/>
      <c r="E57" s="60"/>
      <c r="F57" s="126"/>
      <c r="G57" s="60"/>
    </row>
    <row r="58" spans="1:10">
      <c r="A58" s="38" t="s">
        <v>80</v>
      </c>
      <c r="B58" s="90"/>
      <c r="C58" s="90"/>
      <c r="D58" s="60"/>
      <c r="E58" s="60"/>
      <c r="F58" s="126"/>
      <c r="G58" s="60"/>
    </row>
    <row r="59" spans="1:10" ht="14.1" customHeight="1">
      <c r="A59" s="32" t="s">
        <v>56</v>
      </c>
      <c r="B59" s="90"/>
      <c r="C59" s="90">
        <v>0</v>
      </c>
      <c r="D59" s="64">
        <v>0</v>
      </c>
      <c r="E59" s="64">
        <v>0</v>
      </c>
      <c r="F59" s="136">
        <v>0</v>
      </c>
      <c r="G59" s="64">
        <v>0</v>
      </c>
    </row>
    <row r="60" spans="1:10" ht="14.1" customHeight="1">
      <c r="A60" s="38" t="s">
        <v>73</v>
      </c>
      <c r="B60" s="90"/>
      <c r="C60" s="90"/>
      <c r="D60" s="60"/>
      <c r="E60" s="60"/>
      <c r="F60" s="126"/>
      <c r="G60" s="60"/>
    </row>
    <row r="61" spans="1:10" ht="14.1" customHeight="1">
      <c r="A61" s="38" t="s">
        <v>80</v>
      </c>
      <c r="B61" s="90"/>
      <c r="C61" s="90"/>
      <c r="D61" s="60"/>
      <c r="E61" s="60"/>
      <c r="F61" s="126"/>
      <c r="G61" s="60"/>
    </row>
    <row r="62" spans="1:10" ht="14.1" customHeight="1">
      <c r="A62" s="32" t="s">
        <v>57</v>
      </c>
      <c r="B62" s="90"/>
      <c r="C62" s="90">
        <v>0</v>
      </c>
      <c r="D62" s="64">
        <v>0</v>
      </c>
      <c r="E62" s="64">
        <v>0</v>
      </c>
      <c r="F62" s="136">
        <v>0</v>
      </c>
      <c r="G62" s="64">
        <v>0</v>
      </c>
    </row>
    <row r="63" spans="1:10" ht="14.1" customHeight="1">
      <c r="A63" s="38" t="s">
        <v>73</v>
      </c>
      <c r="B63" s="90"/>
      <c r="C63" s="90"/>
      <c r="D63" s="60"/>
      <c r="E63" s="60"/>
      <c r="F63" s="126"/>
      <c r="G63" s="60"/>
    </row>
    <row r="64" spans="1:10" ht="14.1" customHeight="1">
      <c r="A64" s="38" t="s">
        <v>80</v>
      </c>
      <c r="B64" s="90"/>
      <c r="C64" s="90"/>
      <c r="D64" s="60"/>
      <c r="E64" s="60"/>
      <c r="F64" s="126"/>
      <c r="G64" s="60"/>
    </row>
    <row r="65" spans="1:7" ht="14.1" customHeight="1">
      <c r="A65" s="32" t="s">
        <v>58</v>
      </c>
      <c r="B65" s="90"/>
      <c r="C65" s="90">
        <v>1165400</v>
      </c>
      <c r="D65" s="64">
        <v>150000</v>
      </c>
      <c r="E65" s="64">
        <v>150000</v>
      </c>
      <c r="F65" s="136">
        <v>150000</v>
      </c>
      <c r="G65" s="64">
        <v>150000</v>
      </c>
    </row>
    <row r="66" spans="1:7" ht="14.1" customHeight="1">
      <c r="A66" s="38" t="s">
        <v>73</v>
      </c>
      <c r="B66" s="90"/>
      <c r="C66" s="90">
        <v>819400</v>
      </c>
      <c r="D66" s="60"/>
      <c r="E66" s="60"/>
      <c r="F66" s="126"/>
      <c r="G66" s="60"/>
    </row>
    <row r="67" spans="1:7" ht="14.1" customHeight="1">
      <c r="A67" s="38" t="s">
        <v>80</v>
      </c>
      <c r="B67" s="90"/>
      <c r="C67" s="90">
        <v>346000</v>
      </c>
      <c r="D67" s="60">
        <v>150000</v>
      </c>
      <c r="E67" s="60">
        <v>150000</v>
      </c>
      <c r="F67" s="126">
        <v>150000</v>
      </c>
      <c r="G67" s="60">
        <v>150000</v>
      </c>
    </row>
    <row r="68" spans="1:7" ht="14.1" customHeight="1">
      <c r="A68" s="32" t="s">
        <v>59</v>
      </c>
      <c r="B68" s="90"/>
      <c r="C68" s="90">
        <v>0</v>
      </c>
      <c r="D68" s="64">
        <v>0</v>
      </c>
      <c r="E68" s="64">
        <v>0</v>
      </c>
      <c r="F68" s="136">
        <v>0</v>
      </c>
      <c r="G68" s="64">
        <v>0</v>
      </c>
    </row>
    <row r="69" spans="1:7" ht="14.1" customHeight="1">
      <c r="A69" s="38" t="s">
        <v>73</v>
      </c>
      <c r="B69" s="90"/>
      <c r="C69" s="90"/>
      <c r="D69" s="60"/>
      <c r="E69" s="60"/>
      <c r="F69" s="126"/>
      <c r="G69" s="60"/>
    </row>
    <row r="70" spans="1:7">
      <c r="A70" s="38" t="s">
        <v>80</v>
      </c>
      <c r="B70" s="90"/>
      <c r="C70" s="90"/>
      <c r="D70" s="60"/>
      <c r="E70" s="60"/>
      <c r="F70" s="126"/>
      <c r="G70" s="60"/>
    </row>
    <row r="71" spans="1:7">
      <c r="A71" s="32" t="s">
        <v>60</v>
      </c>
      <c r="B71" s="90"/>
      <c r="C71" s="90">
        <v>2413000</v>
      </c>
      <c r="D71" s="64">
        <v>0</v>
      </c>
      <c r="E71" s="64">
        <v>0</v>
      </c>
      <c r="F71" s="136">
        <v>0</v>
      </c>
      <c r="G71" s="64">
        <v>0</v>
      </c>
    </row>
    <row r="72" spans="1:7">
      <c r="A72" s="38" t="s">
        <v>73</v>
      </c>
      <c r="B72" s="90"/>
      <c r="C72" s="90">
        <v>1448000</v>
      </c>
      <c r="D72" s="60"/>
      <c r="E72" s="60"/>
      <c r="F72" s="126"/>
      <c r="G72" s="60"/>
    </row>
    <row r="73" spans="1:7">
      <c r="A73" s="38" t="s">
        <v>80</v>
      </c>
      <c r="B73" s="90"/>
      <c r="C73" s="90">
        <v>965000</v>
      </c>
      <c r="D73" s="60"/>
      <c r="E73" s="60"/>
      <c r="F73" s="126"/>
      <c r="G73" s="60"/>
    </row>
    <row r="74" spans="1:7">
      <c r="A74" s="32" t="s">
        <v>61</v>
      </c>
      <c r="B74" s="90"/>
      <c r="C74" s="90">
        <v>0</v>
      </c>
      <c r="D74" s="64">
        <v>0</v>
      </c>
      <c r="E74" s="64">
        <v>0</v>
      </c>
      <c r="F74" s="136">
        <v>0</v>
      </c>
      <c r="G74" s="64">
        <v>0</v>
      </c>
    </row>
    <row r="75" spans="1:7">
      <c r="A75" s="38" t="s">
        <v>73</v>
      </c>
      <c r="B75" s="90"/>
      <c r="C75" s="90"/>
      <c r="D75" s="60"/>
      <c r="E75" s="60"/>
      <c r="F75" s="126"/>
      <c r="G75" s="60"/>
    </row>
    <row r="76" spans="1:7">
      <c r="A76" s="38" t="s">
        <v>80</v>
      </c>
      <c r="B76" s="90"/>
      <c r="C76" s="90"/>
      <c r="D76" s="60"/>
      <c r="E76" s="60"/>
      <c r="F76" s="126"/>
      <c r="G76" s="60"/>
    </row>
    <row r="77" spans="1:7">
      <c r="A77" s="32" t="s">
        <v>62</v>
      </c>
      <c r="B77" s="90"/>
      <c r="C77" s="90">
        <v>40000</v>
      </c>
      <c r="D77" s="64">
        <v>0</v>
      </c>
      <c r="E77" s="64">
        <v>0</v>
      </c>
      <c r="F77" s="136">
        <v>0</v>
      </c>
      <c r="G77" s="64">
        <v>0</v>
      </c>
    </row>
    <row r="78" spans="1:7">
      <c r="A78" s="38" t="s">
        <v>73</v>
      </c>
      <c r="B78" s="90"/>
      <c r="C78" s="90">
        <v>40000</v>
      </c>
      <c r="D78" s="60"/>
      <c r="E78" s="60"/>
      <c r="F78" s="126"/>
      <c r="G78" s="60"/>
    </row>
    <row r="79" spans="1:7">
      <c r="A79" s="38" t="s">
        <v>80</v>
      </c>
      <c r="B79" s="90"/>
      <c r="C79" s="90"/>
      <c r="D79" s="60"/>
      <c r="E79" s="60"/>
      <c r="F79" s="126"/>
      <c r="G79" s="60"/>
    </row>
    <row r="80" spans="1:7">
      <c r="A80" s="32" t="s">
        <v>63</v>
      </c>
      <c r="B80" s="90"/>
      <c r="C80" s="90">
        <v>154000</v>
      </c>
      <c r="D80" s="64">
        <v>0</v>
      </c>
      <c r="E80" s="64">
        <v>6000000</v>
      </c>
      <c r="F80" s="136">
        <v>8000000</v>
      </c>
      <c r="G80" s="64">
        <v>0</v>
      </c>
    </row>
    <row r="81" spans="1:7">
      <c r="A81" s="38" t="s">
        <v>73</v>
      </c>
      <c r="B81" s="90"/>
      <c r="C81" s="90"/>
      <c r="D81" s="60"/>
      <c r="E81" s="60">
        <v>5000000</v>
      </c>
      <c r="F81" s="126">
        <v>5000000</v>
      </c>
      <c r="G81" s="60"/>
    </row>
    <row r="82" spans="1:7">
      <c r="A82" s="38" t="s">
        <v>80</v>
      </c>
      <c r="B82" s="90"/>
      <c r="C82" s="90">
        <v>154000</v>
      </c>
      <c r="D82" s="60"/>
      <c r="E82" s="60">
        <v>1000000</v>
      </c>
      <c r="F82" s="126">
        <v>3000000</v>
      </c>
      <c r="G82" s="60"/>
    </row>
    <row r="83" spans="1:7">
      <c r="A83" s="32" t="s">
        <v>64</v>
      </c>
      <c r="B83" s="90"/>
      <c r="C83" s="90">
        <v>20000</v>
      </c>
      <c r="D83" s="64">
        <v>1973000</v>
      </c>
      <c r="E83" s="64">
        <v>0</v>
      </c>
      <c r="F83" s="136">
        <v>0</v>
      </c>
      <c r="G83" s="64">
        <v>0</v>
      </c>
    </row>
    <row r="84" spans="1:7">
      <c r="A84" s="38" t="s">
        <v>73</v>
      </c>
      <c r="B84" s="90"/>
      <c r="C84" s="90">
        <v>15000</v>
      </c>
      <c r="D84" s="4">
        <v>1460000</v>
      </c>
      <c r="E84" s="60"/>
      <c r="F84" s="126"/>
      <c r="G84" s="60"/>
    </row>
    <row r="85" spans="1:7" s="3" customFormat="1">
      <c r="A85" s="38" t="s">
        <v>80</v>
      </c>
      <c r="B85" s="90"/>
      <c r="C85" s="90">
        <v>5000</v>
      </c>
      <c r="D85" s="55">
        <v>513000</v>
      </c>
      <c r="E85" s="60"/>
      <c r="F85" s="126"/>
      <c r="G85" s="60"/>
    </row>
    <row r="86" spans="1:7" s="3" customFormat="1">
      <c r="A86" s="86" t="s">
        <v>5</v>
      </c>
      <c r="B86" s="90"/>
      <c r="C86" s="90">
        <v>3792400</v>
      </c>
      <c r="D86" s="87">
        <v>2123000</v>
      </c>
      <c r="E86" s="87">
        <v>6150000</v>
      </c>
      <c r="F86" s="131">
        <v>8150000</v>
      </c>
      <c r="G86" s="87">
        <v>150000</v>
      </c>
    </row>
    <row r="87" spans="1:7">
      <c r="A87" s="38" t="s">
        <v>73</v>
      </c>
      <c r="B87" s="90"/>
      <c r="C87" s="90">
        <v>2322400</v>
      </c>
      <c r="D87" s="61">
        <v>1460000</v>
      </c>
      <c r="E87" s="61">
        <v>5000000</v>
      </c>
      <c r="F87" s="132">
        <v>5000000</v>
      </c>
      <c r="G87" s="61">
        <v>0</v>
      </c>
    </row>
    <row r="88" spans="1:7" ht="13.5" thickBot="1">
      <c r="A88" s="70" t="s">
        <v>80</v>
      </c>
      <c r="B88" s="90"/>
      <c r="C88" s="90">
        <v>1470000</v>
      </c>
      <c r="D88" s="71">
        <v>663000</v>
      </c>
      <c r="E88" s="71">
        <v>1150000</v>
      </c>
      <c r="F88" s="137">
        <v>3150000</v>
      </c>
      <c r="G88" s="61">
        <v>150000</v>
      </c>
    </row>
    <row r="90" spans="1:7">
      <c r="A90" s="1" t="s">
        <v>101</v>
      </c>
    </row>
    <row r="91" spans="1:7">
      <c r="A91" s="32" t="s">
        <v>119</v>
      </c>
      <c r="B91" s="69"/>
      <c r="C91" s="64">
        <v>2413000</v>
      </c>
      <c r="D91" s="64">
        <v>0</v>
      </c>
      <c r="E91" s="64">
        <v>0</v>
      </c>
      <c r="F91" s="64">
        <v>0</v>
      </c>
      <c r="G91" s="65">
        <v>0</v>
      </c>
    </row>
    <row r="92" spans="1:7">
      <c r="A92" s="38" t="s">
        <v>73</v>
      </c>
      <c r="B92" s="69"/>
      <c r="C92" s="60">
        <v>1448000</v>
      </c>
      <c r="D92" s="72"/>
      <c r="E92" s="72"/>
      <c r="F92" s="72"/>
      <c r="G92" s="72"/>
    </row>
    <row r="93" spans="1:7">
      <c r="A93" s="38" t="s">
        <v>80</v>
      </c>
      <c r="B93" s="69"/>
      <c r="C93" s="72">
        <v>965000</v>
      </c>
      <c r="D93" s="72"/>
      <c r="E93" s="72"/>
      <c r="F93" s="72"/>
      <c r="G93" s="72"/>
    </row>
    <row r="94" spans="1:7">
      <c r="A94" s="32" t="s">
        <v>120</v>
      </c>
      <c r="B94" s="69"/>
      <c r="C94" s="64">
        <v>0</v>
      </c>
      <c r="D94" s="64">
        <v>0</v>
      </c>
      <c r="E94" s="64">
        <v>6000000</v>
      </c>
      <c r="F94" s="64">
        <v>8000000</v>
      </c>
      <c r="G94" s="65">
        <v>0</v>
      </c>
    </row>
    <row r="95" spans="1:7">
      <c r="A95" s="38" t="s">
        <v>73</v>
      </c>
      <c r="B95" s="69"/>
      <c r="C95" s="72"/>
      <c r="D95" s="72"/>
      <c r="E95" s="72">
        <v>5000000</v>
      </c>
      <c r="F95" s="72">
        <v>5000000</v>
      </c>
      <c r="G95" s="72"/>
    </row>
    <row r="96" spans="1:7">
      <c r="A96" s="38" t="s">
        <v>80</v>
      </c>
      <c r="B96" s="69"/>
      <c r="C96" s="72"/>
      <c r="D96" s="72"/>
      <c r="E96" s="72">
        <v>1000000</v>
      </c>
      <c r="F96" s="72">
        <v>3000000</v>
      </c>
      <c r="G96" s="72"/>
    </row>
    <row r="97" spans="1:7">
      <c r="A97" s="32" t="s">
        <v>121</v>
      </c>
      <c r="B97" s="69"/>
      <c r="C97" s="64">
        <v>20000</v>
      </c>
      <c r="D97" s="64">
        <v>1973000</v>
      </c>
      <c r="E97" s="64">
        <v>0</v>
      </c>
      <c r="F97" s="64">
        <v>0</v>
      </c>
      <c r="G97" s="65">
        <v>0</v>
      </c>
    </row>
    <row r="98" spans="1:7">
      <c r="A98" s="38" t="s">
        <v>73</v>
      </c>
      <c r="B98" s="69"/>
      <c r="C98" s="72">
        <v>15000</v>
      </c>
      <c r="D98" s="72">
        <v>1460000</v>
      </c>
      <c r="E98" s="72"/>
      <c r="F98" s="72"/>
      <c r="G98" s="72"/>
    </row>
    <row r="99" spans="1:7">
      <c r="A99" s="38" t="s">
        <v>80</v>
      </c>
      <c r="B99" s="69"/>
      <c r="C99" s="72">
        <v>5000</v>
      </c>
      <c r="D99" s="72">
        <v>513000</v>
      </c>
      <c r="E99" s="72"/>
      <c r="F99" s="72"/>
      <c r="G99" s="72"/>
    </row>
    <row r="100" spans="1:7">
      <c r="A100" s="32" t="s">
        <v>122</v>
      </c>
      <c r="B100" s="69"/>
      <c r="C100" s="64">
        <v>385000</v>
      </c>
      <c r="D100" s="64">
        <v>0</v>
      </c>
      <c r="E100" s="64">
        <v>0</v>
      </c>
      <c r="F100" s="64">
        <v>0</v>
      </c>
      <c r="G100" s="65">
        <v>0</v>
      </c>
    </row>
    <row r="101" spans="1:7">
      <c r="A101" s="38" t="s">
        <v>73</v>
      </c>
      <c r="B101" s="69"/>
      <c r="C101" s="60">
        <v>254000</v>
      </c>
      <c r="D101" s="72"/>
      <c r="E101" s="72"/>
      <c r="F101" s="72"/>
      <c r="G101" s="72"/>
    </row>
    <row r="102" spans="1:7">
      <c r="A102" s="38" t="s">
        <v>80</v>
      </c>
      <c r="B102" s="69"/>
      <c r="C102" s="72">
        <v>131000</v>
      </c>
      <c r="D102" s="72"/>
      <c r="E102" s="72"/>
      <c r="F102" s="72"/>
      <c r="G102" s="72"/>
    </row>
    <row r="103" spans="1:7">
      <c r="A103" s="32" t="s">
        <v>123</v>
      </c>
      <c r="B103" s="69"/>
      <c r="C103" s="64">
        <v>576000</v>
      </c>
      <c r="D103" s="64">
        <v>0</v>
      </c>
      <c r="E103" s="64">
        <v>0</v>
      </c>
      <c r="F103" s="64">
        <v>0</v>
      </c>
      <c r="G103" s="65">
        <v>0</v>
      </c>
    </row>
    <row r="104" spans="1:7">
      <c r="A104" s="38" t="s">
        <v>73</v>
      </c>
      <c r="B104" s="69"/>
      <c r="C104" s="72">
        <v>516450</v>
      </c>
      <c r="D104" s="72"/>
      <c r="E104" s="72"/>
      <c r="F104" s="72"/>
      <c r="G104" s="72"/>
    </row>
    <row r="105" spans="1:7">
      <c r="A105" s="38" t="s">
        <v>80</v>
      </c>
      <c r="B105" s="69"/>
      <c r="C105" s="72">
        <v>59550</v>
      </c>
      <c r="D105" s="72"/>
      <c r="E105" s="72"/>
      <c r="F105" s="72"/>
      <c r="G105" s="72"/>
    </row>
    <row r="106" spans="1:7">
      <c r="A106" s="32" t="s">
        <v>102</v>
      </c>
      <c r="B106" s="69"/>
      <c r="C106" s="64">
        <v>0</v>
      </c>
      <c r="D106" s="64">
        <v>0</v>
      </c>
      <c r="E106" s="64">
        <v>0</v>
      </c>
      <c r="F106" s="64">
        <v>0</v>
      </c>
      <c r="G106" s="65">
        <v>0</v>
      </c>
    </row>
    <row r="107" spans="1:7">
      <c r="A107" s="38" t="s">
        <v>73</v>
      </c>
      <c r="B107" s="69"/>
      <c r="C107" s="72"/>
      <c r="D107" s="72"/>
      <c r="E107" s="72"/>
      <c r="F107" s="72"/>
      <c r="G107" s="72"/>
    </row>
    <row r="108" spans="1:7">
      <c r="A108" s="38" t="s">
        <v>80</v>
      </c>
      <c r="B108" s="69"/>
      <c r="C108" s="72"/>
      <c r="D108" s="72"/>
      <c r="E108" s="72"/>
      <c r="F108" s="72"/>
      <c r="G108" s="72"/>
    </row>
    <row r="109" spans="1:7" ht="13.5" thickBot="1">
      <c r="C109" s="4"/>
      <c r="D109" s="4"/>
      <c r="E109" s="4"/>
      <c r="F109" s="4"/>
      <c r="G109" s="4"/>
    </row>
    <row r="110" spans="1:7" ht="39" thickBot="1">
      <c r="A110" s="2" t="s">
        <v>127</v>
      </c>
      <c r="B110" s="52" t="s">
        <v>116</v>
      </c>
      <c r="C110" s="52" t="s">
        <v>117</v>
      </c>
      <c r="D110" s="52" t="s">
        <v>113</v>
      </c>
      <c r="E110" s="52" t="s">
        <v>114</v>
      </c>
      <c r="F110" s="52" t="s">
        <v>115</v>
      </c>
      <c r="G110" s="52" t="s">
        <v>118</v>
      </c>
    </row>
    <row r="111" spans="1:7">
      <c r="A111" s="46" t="s">
        <v>0</v>
      </c>
      <c r="B111" s="106">
        <v>10392249.73</v>
      </c>
      <c r="C111" s="106">
        <v>11101309</v>
      </c>
      <c r="D111" s="106">
        <v>11320350</v>
      </c>
      <c r="E111" s="106">
        <v>11773150</v>
      </c>
      <c r="F111" s="106">
        <v>12273550</v>
      </c>
      <c r="G111" s="107">
        <v>12795225.199999999</v>
      </c>
    </row>
    <row r="112" spans="1:7">
      <c r="A112" s="46" t="s">
        <v>1</v>
      </c>
      <c r="B112" s="108">
        <v>9767259.0699999984</v>
      </c>
      <c r="C112" s="108">
        <v>10467362</v>
      </c>
      <c r="D112" s="108">
        <v>10639500</v>
      </c>
      <c r="E112" s="108">
        <v>10824500</v>
      </c>
      <c r="F112" s="108">
        <v>11001800</v>
      </c>
      <c r="G112" s="109">
        <v>11181600</v>
      </c>
    </row>
    <row r="113" spans="1:7">
      <c r="A113" s="46" t="s">
        <v>72</v>
      </c>
      <c r="B113" s="108">
        <v>624990.66000000201</v>
      </c>
      <c r="C113" s="108">
        <v>633947</v>
      </c>
      <c r="D113" s="108">
        <v>680850</v>
      </c>
      <c r="E113" s="108">
        <v>948650</v>
      </c>
      <c r="F113" s="108">
        <v>1271750</v>
      </c>
      <c r="G113" s="109">
        <v>1613625.1999999993</v>
      </c>
    </row>
    <row r="114" spans="1:7">
      <c r="A114" s="5" t="s">
        <v>2</v>
      </c>
      <c r="B114" s="110">
        <v>-932325.46999999986</v>
      </c>
      <c r="C114" s="110">
        <v>-1817350</v>
      </c>
      <c r="D114" s="110">
        <v>-896800</v>
      </c>
      <c r="E114" s="110">
        <v>-1468800</v>
      </c>
      <c r="F114" s="110">
        <v>-3598800</v>
      </c>
      <c r="G114" s="111">
        <v>-698800</v>
      </c>
    </row>
    <row r="115" spans="1:7">
      <c r="A115" s="11" t="s">
        <v>3</v>
      </c>
      <c r="B115" s="110">
        <v>-307334.80999999784</v>
      </c>
      <c r="C115" s="110">
        <v>-1183403</v>
      </c>
      <c r="D115" s="110">
        <v>-215950</v>
      </c>
      <c r="E115" s="110">
        <v>-520150</v>
      </c>
      <c r="F115" s="110">
        <v>-2327050</v>
      </c>
      <c r="G115" s="111">
        <v>914825.19999999925</v>
      </c>
    </row>
    <row r="116" spans="1:7">
      <c r="A116" s="11" t="s">
        <v>4</v>
      </c>
      <c r="B116" s="110">
        <v>182649.73</v>
      </c>
      <c r="C116" s="110">
        <v>1007950</v>
      </c>
      <c r="D116" s="110">
        <v>210000</v>
      </c>
      <c r="E116" s="110">
        <v>600000</v>
      </c>
      <c r="F116" s="110">
        <v>2300000</v>
      </c>
      <c r="G116" s="111">
        <v>-900000</v>
      </c>
    </row>
    <row r="117" spans="1:7" ht="25.5">
      <c r="A117" s="12" t="s">
        <v>27</v>
      </c>
      <c r="B117" s="110">
        <v>-1020058.69</v>
      </c>
      <c r="C117" s="110">
        <v>-65053</v>
      </c>
      <c r="D117" s="110">
        <v>-5950</v>
      </c>
      <c r="E117" s="110">
        <v>79850</v>
      </c>
      <c r="F117" s="110">
        <v>-27050</v>
      </c>
      <c r="G117" s="111">
        <v>14825.199999999255</v>
      </c>
    </row>
    <row r="118" spans="1:7" ht="25.5">
      <c r="A118" s="12" t="s">
        <v>105</v>
      </c>
      <c r="B118" s="110">
        <v>-895373.61000000208</v>
      </c>
      <c r="C118" s="110">
        <v>110400</v>
      </c>
      <c r="D118" s="110">
        <v>0</v>
      </c>
      <c r="E118" s="110">
        <v>0</v>
      </c>
      <c r="F118" s="110">
        <v>0</v>
      </c>
      <c r="G118" s="111">
        <v>0</v>
      </c>
    </row>
    <row r="119" spans="1:7">
      <c r="A119" s="47"/>
      <c r="B119" s="112"/>
      <c r="C119" s="112"/>
      <c r="D119" s="112"/>
      <c r="E119" s="112"/>
      <c r="F119" s="112"/>
      <c r="G119" s="113"/>
    </row>
    <row r="120" spans="1:7" ht="25.5">
      <c r="A120" s="12" t="s">
        <v>6</v>
      </c>
      <c r="B120" s="108">
        <v>71743.69</v>
      </c>
      <c r="C120" s="114">
        <v>6690.6900000000023</v>
      </c>
      <c r="D120" s="114">
        <v>740.69000000000233</v>
      </c>
      <c r="E120" s="114">
        <v>80590.69</v>
      </c>
      <c r="F120" s="114">
        <v>53540.69</v>
      </c>
      <c r="G120" s="88">
        <v>68365.889999999257</v>
      </c>
    </row>
    <row r="121" spans="1:7" ht="25.5">
      <c r="A121" s="13" t="s">
        <v>10</v>
      </c>
      <c r="B121" s="108">
        <v>2826945</v>
      </c>
      <c r="C121" s="108">
        <v>3834895</v>
      </c>
      <c r="D121" s="108">
        <v>4044895</v>
      </c>
      <c r="E121" s="108">
        <v>4644895</v>
      </c>
      <c r="F121" s="108">
        <v>6944895</v>
      </c>
      <c r="G121" s="109">
        <v>6044895</v>
      </c>
    </row>
    <row r="122" spans="1:7" ht="33.75">
      <c r="A122" s="48" t="s">
        <v>88</v>
      </c>
      <c r="B122" s="115">
        <v>0</v>
      </c>
      <c r="C122" s="115">
        <v>0</v>
      </c>
      <c r="D122" s="115">
        <v>0</v>
      </c>
      <c r="E122" s="115">
        <v>0</v>
      </c>
      <c r="F122" s="115">
        <v>0</v>
      </c>
      <c r="G122" s="116">
        <v>0</v>
      </c>
    </row>
    <row r="123" spans="1:7">
      <c r="A123" s="14" t="s">
        <v>28</v>
      </c>
      <c r="B123" s="79">
        <v>2755201.31</v>
      </c>
      <c r="C123" s="79">
        <v>3828204.31</v>
      </c>
      <c r="D123" s="79">
        <v>4044154.31</v>
      </c>
      <c r="E123" s="79">
        <v>4564304.3099999996</v>
      </c>
      <c r="F123" s="79">
        <v>6891354.3099999996</v>
      </c>
      <c r="G123" s="117">
        <v>5976529.1100000003</v>
      </c>
    </row>
    <row r="124" spans="1:7">
      <c r="A124" s="14" t="s">
        <v>29</v>
      </c>
      <c r="B124" s="118">
        <v>0.26512077573024218</v>
      </c>
      <c r="C124" s="118">
        <v>0.34484260459734972</v>
      </c>
      <c r="D124" s="118">
        <v>0.35724640227554805</v>
      </c>
      <c r="E124" s="118">
        <v>0.38768760357253579</v>
      </c>
      <c r="F124" s="118">
        <v>0.56148011862908442</v>
      </c>
      <c r="G124" s="119">
        <v>0.46709057610021593</v>
      </c>
    </row>
    <row r="125" spans="1:7" ht="25.5">
      <c r="A125" s="14" t="s">
        <v>30</v>
      </c>
      <c r="B125" s="115">
        <v>8313799.7840000009</v>
      </c>
      <c r="C125" s="115">
        <v>8325981.75</v>
      </c>
      <c r="D125" s="115">
        <v>7924244.9999999991</v>
      </c>
      <c r="E125" s="115">
        <v>7652547.5</v>
      </c>
      <c r="F125" s="115">
        <v>7630500</v>
      </c>
      <c r="G125" s="120">
        <v>9681751.1999999955</v>
      </c>
    </row>
    <row r="126" spans="1:7">
      <c r="A126" s="14" t="s">
        <v>31</v>
      </c>
      <c r="B126" s="121">
        <v>0.8</v>
      </c>
      <c r="C126" s="121">
        <v>0.75</v>
      </c>
      <c r="D126" s="121">
        <v>0.7</v>
      </c>
      <c r="E126" s="121">
        <v>0.65</v>
      </c>
      <c r="F126" s="121">
        <v>0.62170276733300467</v>
      </c>
      <c r="G126" s="119">
        <v>0.75666907371040226</v>
      </c>
    </row>
    <row r="127" spans="1:7" ht="13.5" thickBot="1">
      <c r="A127" s="15" t="s">
        <v>32</v>
      </c>
      <c r="B127" s="122">
        <v>5558598.4740000013</v>
      </c>
      <c r="C127" s="122">
        <v>4497777.4399999995</v>
      </c>
      <c r="D127" s="122">
        <v>3880090.689999999</v>
      </c>
      <c r="E127" s="122">
        <v>3088243.1900000004</v>
      </c>
      <c r="F127" s="122">
        <v>739145.69000000041</v>
      </c>
      <c r="G127" s="123">
        <v>3705222.0899999952</v>
      </c>
    </row>
  </sheetData>
  <phoneticPr fontId="7" type="noConversion"/>
  <conditionalFormatting sqref="B51:G51">
    <cfRule type="cellIs" dxfId="2" priority="5" stopIfTrue="1" operator="lessThan">
      <formula>0</formula>
    </cfRule>
  </conditionalFormatting>
  <conditionalFormatting sqref="B127:G127">
    <cfRule type="cellIs" dxfId="1" priority="1" stopIfTrue="1" operator="lessThan">
      <formula>0</formula>
    </cfRule>
  </conditionalFormatting>
  <conditionalFormatting sqref="D22:G22">
    <cfRule type="cellIs" dxfId="0" priority="2" stopIfTrue="1" operator="lessThan">
      <formula>0</formula>
    </cfRule>
  </conditionalFormatting>
  <pageMargins left="0.62992125984251968" right="0.23622047244094491" top="0.74803149606299213" bottom="0.74803149606299213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B60E-DA6E-4A76-82F7-369C5204D4BF}">
  <sheetPr codeName="Sheet5"/>
  <dimension ref="A1:P117"/>
  <sheetViews>
    <sheetView zoomScale="110" workbookViewId="0">
      <pane xSplit="1" ySplit="1" topLeftCell="B35" activePane="bottomRight" state="frozen"/>
      <selection pane="topRight" activeCell="B1" sqref="B1"/>
      <selection pane="bottomLeft" activeCell="A4" sqref="A4"/>
      <selection pane="bottomRight" activeCell="A65" sqref="A65"/>
    </sheetView>
  </sheetViews>
  <sheetFormatPr defaultRowHeight="12.75"/>
  <cols>
    <col min="1" max="1" width="32.28515625" customWidth="1"/>
    <col min="2" max="2" width="10.28515625" customWidth="1"/>
    <col min="3" max="3" width="11.5703125" customWidth="1"/>
    <col min="4" max="4" width="11.28515625" customWidth="1"/>
    <col min="5" max="5" width="11" customWidth="1"/>
    <col min="6" max="6" width="10.42578125" customWidth="1"/>
    <col min="7" max="7" width="10.28515625" customWidth="1"/>
    <col min="8" max="8" width="41.28515625" customWidth="1"/>
    <col min="9" max="10" width="12.5703125" style="4" customWidth="1"/>
    <col min="11" max="12" width="8.7109375" customWidth="1"/>
    <col min="13" max="16" width="9.28515625" bestFit="1" customWidth="1"/>
  </cols>
  <sheetData>
    <row r="1" spans="1:12" ht="51.75" thickBot="1">
      <c r="A1" s="2" t="s">
        <v>81</v>
      </c>
      <c r="B1" s="52" t="s">
        <v>97</v>
      </c>
      <c r="C1" s="52" t="s">
        <v>98</v>
      </c>
      <c r="D1" s="52" t="s">
        <v>89</v>
      </c>
      <c r="E1" s="52" t="s">
        <v>91</v>
      </c>
      <c r="F1" s="52" t="s">
        <v>95</v>
      </c>
      <c r="G1" s="52" t="s">
        <v>99</v>
      </c>
      <c r="H1" s="39" t="s">
        <v>74</v>
      </c>
      <c r="I1" s="53" t="s">
        <v>96</v>
      </c>
      <c r="J1" s="53" t="s">
        <v>100</v>
      </c>
      <c r="K1" s="67" t="s">
        <v>87</v>
      </c>
      <c r="L1" s="67" t="s">
        <v>87</v>
      </c>
    </row>
    <row r="2" spans="1:12">
      <c r="A2" s="32" t="s">
        <v>55</v>
      </c>
      <c r="B2" s="16">
        <f t="shared" ref="B2:G2" si="0">B3+B6</f>
        <v>0</v>
      </c>
      <c r="C2" s="16">
        <f t="shared" si="0"/>
        <v>0</v>
      </c>
      <c r="D2" s="16">
        <f t="shared" si="0"/>
        <v>0</v>
      </c>
      <c r="E2" s="16">
        <f t="shared" si="0"/>
        <v>0</v>
      </c>
      <c r="F2" s="16">
        <f t="shared" si="0"/>
        <v>0</v>
      </c>
      <c r="G2" s="17">
        <f t="shared" si="0"/>
        <v>0</v>
      </c>
      <c r="I2" s="4" t="e">
        <f>#REF!</f>
        <v>#REF!</v>
      </c>
      <c r="J2" s="4" t="e">
        <f>#REF!</f>
        <v>#REF!</v>
      </c>
      <c r="K2" s="4" t="e">
        <f>B2-I2</f>
        <v>#REF!</v>
      </c>
      <c r="L2" s="4" t="e">
        <f>C2-J2</f>
        <v>#REF!</v>
      </c>
    </row>
    <row r="3" spans="1:12">
      <c r="A3" s="30" t="s">
        <v>44</v>
      </c>
      <c r="B3" s="20">
        <f t="shared" ref="B3:G3" si="1">B4+B5</f>
        <v>0</v>
      </c>
      <c r="C3" s="20">
        <f t="shared" si="1"/>
        <v>0</v>
      </c>
      <c r="D3" s="20">
        <f t="shared" si="1"/>
        <v>0</v>
      </c>
      <c r="E3" s="20">
        <f t="shared" si="1"/>
        <v>0</v>
      </c>
      <c r="F3" s="20">
        <f t="shared" si="1"/>
        <v>0</v>
      </c>
      <c r="G3" s="21">
        <f t="shared" si="1"/>
        <v>0</v>
      </c>
    </row>
    <row r="4" spans="1:12">
      <c r="A4" s="30" t="s">
        <v>48</v>
      </c>
      <c r="B4" s="28"/>
      <c r="C4" s="28"/>
      <c r="D4" s="28"/>
      <c r="E4" s="28"/>
      <c r="F4" s="28"/>
      <c r="G4" s="31"/>
      <c r="H4" s="1" t="s">
        <v>85</v>
      </c>
      <c r="I4" s="54"/>
      <c r="J4" s="54"/>
    </row>
    <row r="5" spans="1:12">
      <c r="A5" s="30" t="s">
        <v>49</v>
      </c>
      <c r="B5" s="28"/>
      <c r="C5" s="28"/>
      <c r="D5" s="28"/>
      <c r="E5" s="28"/>
      <c r="F5" s="28"/>
      <c r="G5" s="31"/>
      <c r="H5" t="s">
        <v>76</v>
      </c>
      <c r="L5" s="66"/>
    </row>
    <row r="6" spans="1:12">
      <c r="A6" s="30" t="s">
        <v>45</v>
      </c>
      <c r="B6" s="20">
        <f t="shared" ref="B6:G6" si="2">B7+B8</f>
        <v>0</v>
      </c>
      <c r="C6" s="20">
        <f t="shared" si="2"/>
        <v>0</v>
      </c>
      <c r="D6" s="20">
        <f t="shared" si="2"/>
        <v>0</v>
      </c>
      <c r="E6" s="20">
        <f t="shared" si="2"/>
        <v>0</v>
      </c>
      <c r="F6" s="20">
        <f t="shared" si="2"/>
        <v>0</v>
      </c>
      <c r="G6" s="21">
        <f t="shared" si="2"/>
        <v>0</v>
      </c>
    </row>
    <row r="7" spans="1:12">
      <c r="A7" s="30" t="s">
        <v>48</v>
      </c>
      <c r="B7" s="28"/>
      <c r="C7" s="28"/>
      <c r="D7" s="28"/>
      <c r="E7" s="28"/>
      <c r="F7" s="28"/>
      <c r="G7" s="31"/>
    </row>
    <row r="8" spans="1:12">
      <c r="A8" s="30" t="s">
        <v>49</v>
      </c>
      <c r="B8" s="28"/>
      <c r="C8" s="28"/>
      <c r="D8" s="28"/>
      <c r="E8" s="28"/>
      <c r="F8" s="28"/>
      <c r="G8" s="31"/>
      <c r="H8" s="3" t="s">
        <v>90</v>
      </c>
      <c r="I8" s="55"/>
      <c r="J8" s="55"/>
    </row>
    <row r="9" spans="1:12">
      <c r="A9" s="32" t="s">
        <v>56</v>
      </c>
      <c r="B9" s="16">
        <f t="shared" ref="B9:G9" si="3">B10+B13</f>
        <v>0</v>
      </c>
      <c r="C9" s="16">
        <f t="shared" si="3"/>
        <v>0</v>
      </c>
      <c r="D9" s="16">
        <f t="shared" si="3"/>
        <v>0</v>
      </c>
      <c r="E9" s="16">
        <f t="shared" si="3"/>
        <v>0</v>
      </c>
      <c r="F9" s="16">
        <f t="shared" si="3"/>
        <v>0</v>
      </c>
      <c r="G9" s="17">
        <f t="shared" si="3"/>
        <v>0</v>
      </c>
      <c r="I9" s="4" t="e">
        <f>#REF!</f>
        <v>#REF!</v>
      </c>
      <c r="J9" s="4" t="e">
        <f>#REF!</f>
        <v>#REF!</v>
      </c>
      <c r="K9" s="4" t="e">
        <f>B9-I9</f>
        <v>#REF!</v>
      </c>
      <c r="L9" s="4" t="e">
        <f>C9-J9</f>
        <v>#REF!</v>
      </c>
    </row>
    <row r="10" spans="1:12">
      <c r="A10" s="30" t="s">
        <v>44</v>
      </c>
      <c r="B10" s="20">
        <f t="shared" ref="B10:G10" si="4">B11+B12</f>
        <v>0</v>
      </c>
      <c r="C10" s="20">
        <f t="shared" si="4"/>
        <v>0</v>
      </c>
      <c r="D10" s="20">
        <f t="shared" si="4"/>
        <v>0</v>
      </c>
      <c r="E10" s="20">
        <f t="shared" si="4"/>
        <v>0</v>
      </c>
      <c r="F10" s="20">
        <f t="shared" si="4"/>
        <v>0</v>
      </c>
      <c r="G10" s="21">
        <f t="shared" si="4"/>
        <v>0</v>
      </c>
    </row>
    <row r="11" spans="1:12">
      <c r="A11" s="30" t="s">
        <v>48</v>
      </c>
      <c r="B11" s="28"/>
      <c r="C11" s="28"/>
      <c r="D11" s="28"/>
      <c r="E11" s="28"/>
      <c r="F11" s="28"/>
      <c r="G11" s="31"/>
    </row>
    <row r="12" spans="1:12">
      <c r="A12" s="30" t="s">
        <v>49</v>
      </c>
      <c r="B12" s="28"/>
      <c r="C12" s="28"/>
      <c r="D12" s="28"/>
      <c r="E12" s="28"/>
      <c r="F12" s="28"/>
      <c r="G12" s="31"/>
    </row>
    <row r="13" spans="1:12">
      <c r="A13" s="30" t="s">
        <v>45</v>
      </c>
      <c r="B13" s="20">
        <f t="shared" ref="B13:G13" si="5">B14+B15</f>
        <v>0</v>
      </c>
      <c r="C13" s="20">
        <f t="shared" si="5"/>
        <v>0</v>
      </c>
      <c r="D13" s="20">
        <f t="shared" si="5"/>
        <v>0</v>
      </c>
      <c r="E13" s="20">
        <f t="shared" si="5"/>
        <v>0</v>
      </c>
      <c r="F13" s="20">
        <f t="shared" si="5"/>
        <v>0</v>
      </c>
      <c r="G13" s="21">
        <f t="shared" si="5"/>
        <v>0</v>
      </c>
    </row>
    <row r="14" spans="1:12">
      <c r="A14" s="30" t="s">
        <v>48</v>
      </c>
      <c r="B14" s="28"/>
      <c r="C14" s="28"/>
      <c r="D14" s="28"/>
      <c r="E14" s="28"/>
      <c r="F14" s="28"/>
      <c r="G14" s="31"/>
    </row>
    <row r="15" spans="1:12">
      <c r="A15" s="30" t="s">
        <v>49</v>
      </c>
      <c r="B15" s="28"/>
      <c r="C15" s="28"/>
      <c r="D15" s="28"/>
      <c r="E15" s="28"/>
      <c r="F15" s="28"/>
      <c r="G15" s="31"/>
    </row>
    <row r="16" spans="1:12">
      <c r="A16" s="32" t="s">
        <v>57</v>
      </c>
      <c r="B16" s="16">
        <f t="shared" ref="B16:G16" si="6">B17+B20</f>
        <v>0</v>
      </c>
      <c r="C16" s="16">
        <f t="shared" si="6"/>
        <v>0</v>
      </c>
      <c r="D16" s="16">
        <f t="shared" si="6"/>
        <v>0</v>
      </c>
      <c r="E16" s="16">
        <f t="shared" si="6"/>
        <v>0</v>
      </c>
      <c r="F16" s="16">
        <f t="shared" si="6"/>
        <v>0</v>
      </c>
      <c r="G16" s="17">
        <f t="shared" si="6"/>
        <v>0</v>
      </c>
      <c r="I16" s="4" t="e">
        <f>#REF!</f>
        <v>#REF!</v>
      </c>
      <c r="J16" s="4" t="e">
        <f>#REF!</f>
        <v>#REF!</v>
      </c>
      <c r="K16" s="4" t="e">
        <f>B16-I16</f>
        <v>#REF!</v>
      </c>
      <c r="L16" s="4" t="e">
        <f>C16-J16</f>
        <v>#REF!</v>
      </c>
    </row>
    <row r="17" spans="1:12">
      <c r="A17" s="30" t="s">
        <v>44</v>
      </c>
      <c r="B17" s="20">
        <f t="shared" ref="B17:G17" si="7">B18+B19</f>
        <v>0</v>
      </c>
      <c r="C17" s="20">
        <f t="shared" si="7"/>
        <v>0</v>
      </c>
      <c r="D17" s="20">
        <f t="shared" si="7"/>
        <v>0</v>
      </c>
      <c r="E17" s="20">
        <f t="shared" si="7"/>
        <v>0</v>
      </c>
      <c r="F17" s="20">
        <f t="shared" si="7"/>
        <v>0</v>
      </c>
      <c r="G17" s="21">
        <f t="shared" si="7"/>
        <v>0</v>
      </c>
    </row>
    <row r="18" spans="1:12">
      <c r="A18" s="30" t="s">
        <v>48</v>
      </c>
      <c r="B18" s="28"/>
      <c r="C18" s="28"/>
      <c r="D18" s="28"/>
      <c r="E18" s="28"/>
      <c r="F18" s="28"/>
      <c r="G18" s="31"/>
    </row>
    <row r="19" spans="1:12">
      <c r="A19" s="30" t="s">
        <v>49</v>
      </c>
      <c r="B19" s="28"/>
      <c r="C19" s="28"/>
      <c r="D19" s="28"/>
      <c r="E19" s="28"/>
      <c r="F19" s="28"/>
      <c r="G19" s="31"/>
    </row>
    <row r="20" spans="1:12">
      <c r="A20" s="30" t="s">
        <v>45</v>
      </c>
      <c r="B20" s="20">
        <f t="shared" ref="B20:G20" si="8">B21+B22</f>
        <v>0</v>
      </c>
      <c r="C20" s="20">
        <f t="shared" si="8"/>
        <v>0</v>
      </c>
      <c r="D20" s="20">
        <f t="shared" si="8"/>
        <v>0</v>
      </c>
      <c r="E20" s="20">
        <f t="shared" si="8"/>
        <v>0</v>
      </c>
      <c r="F20" s="20">
        <f t="shared" si="8"/>
        <v>0</v>
      </c>
      <c r="G20" s="21">
        <f t="shared" si="8"/>
        <v>0</v>
      </c>
    </row>
    <row r="21" spans="1:12">
      <c r="A21" s="30" t="s">
        <v>48</v>
      </c>
      <c r="B21" s="28"/>
      <c r="C21" s="28"/>
      <c r="D21" s="28"/>
      <c r="E21" s="28"/>
      <c r="F21" s="28"/>
      <c r="G21" s="31"/>
    </row>
    <row r="22" spans="1:12">
      <c r="A22" s="30" t="s">
        <v>49</v>
      </c>
      <c r="B22" s="28"/>
      <c r="C22" s="28"/>
      <c r="D22" s="28"/>
      <c r="E22" s="28"/>
      <c r="F22" s="28"/>
      <c r="G22" s="31"/>
    </row>
    <row r="23" spans="1:12">
      <c r="A23" s="32" t="s">
        <v>58</v>
      </c>
      <c r="B23" s="16">
        <f t="shared" ref="B23:G23" si="9">B24+B27</f>
        <v>0</v>
      </c>
      <c r="C23" s="16">
        <f t="shared" si="9"/>
        <v>0</v>
      </c>
      <c r="D23" s="16">
        <f t="shared" si="9"/>
        <v>0</v>
      </c>
      <c r="E23" s="16">
        <f t="shared" si="9"/>
        <v>0</v>
      </c>
      <c r="F23" s="16">
        <f t="shared" si="9"/>
        <v>0</v>
      </c>
      <c r="G23" s="17">
        <f t="shared" si="9"/>
        <v>0</v>
      </c>
      <c r="I23" s="4" t="e">
        <f>#REF!</f>
        <v>#REF!</v>
      </c>
      <c r="J23" s="4" t="e">
        <f>#REF!</f>
        <v>#REF!</v>
      </c>
      <c r="K23" s="4" t="e">
        <f>B23-I23</f>
        <v>#REF!</v>
      </c>
      <c r="L23" s="4" t="e">
        <f>C23-J23</f>
        <v>#REF!</v>
      </c>
    </row>
    <row r="24" spans="1:12">
      <c r="A24" s="30" t="s">
        <v>44</v>
      </c>
      <c r="B24" s="20">
        <f t="shared" ref="B24:G24" si="10">B25+B26</f>
        <v>0</v>
      </c>
      <c r="C24" s="20">
        <f t="shared" si="10"/>
        <v>0</v>
      </c>
      <c r="D24" s="20">
        <f t="shared" si="10"/>
        <v>0</v>
      </c>
      <c r="E24" s="20">
        <f t="shared" si="10"/>
        <v>0</v>
      </c>
      <c r="F24" s="20">
        <f t="shared" si="10"/>
        <v>0</v>
      </c>
      <c r="G24" s="21">
        <f t="shared" si="10"/>
        <v>0</v>
      </c>
    </row>
    <row r="25" spans="1:12">
      <c r="A25" s="30" t="s">
        <v>48</v>
      </c>
      <c r="B25" s="28"/>
      <c r="C25" s="28"/>
      <c r="D25" s="28"/>
      <c r="E25" s="28"/>
      <c r="F25" s="28"/>
      <c r="G25" s="31"/>
    </row>
    <row r="26" spans="1:12">
      <c r="A26" s="30" t="s">
        <v>49</v>
      </c>
      <c r="B26" s="28"/>
      <c r="C26" s="28"/>
      <c r="D26" s="28"/>
      <c r="E26" s="28"/>
      <c r="F26" s="28"/>
      <c r="G26" s="31"/>
    </row>
    <row r="27" spans="1:12">
      <c r="A27" s="30" t="s">
        <v>45</v>
      </c>
      <c r="B27" s="20">
        <f t="shared" ref="B27:G27" si="11">B28+B29</f>
        <v>0</v>
      </c>
      <c r="C27" s="20">
        <f t="shared" si="11"/>
        <v>0</v>
      </c>
      <c r="D27" s="20">
        <f t="shared" si="11"/>
        <v>0</v>
      </c>
      <c r="E27" s="20">
        <f t="shared" si="11"/>
        <v>0</v>
      </c>
      <c r="F27" s="20">
        <f t="shared" si="11"/>
        <v>0</v>
      </c>
      <c r="G27" s="21">
        <f t="shared" si="11"/>
        <v>0</v>
      </c>
    </row>
    <row r="28" spans="1:12">
      <c r="A28" s="30" t="s">
        <v>48</v>
      </c>
      <c r="B28" s="28"/>
      <c r="C28" s="28"/>
      <c r="D28" s="28"/>
      <c r="E28" s="28"/>
      <c r="F28" s="28"/>
      <c r="G28" s="31"/>
    </row>
    <row r="29" spans="1:12">
      <c r="A29" s="30" t="s">
        <v>49</v>
      </c>
      <c r="B29" s="28"/>
      <c r="C29" s="28"/>
      <c r="D29" s="28"/>
      <c r="E29" s="28"/>
      <c r="F29" s="28"/>
      <c r="G29" s="31"/>
    </row>
    <row r="30" spans="1:12">
      <c r="A30" s="32" t="s">
        <v>59</v>
      </c>
      <c r="B30" s="16">
        <f t="shared" ref="B30:G30" si="12">B31+B34</f>
        <v>0</v>
      </c>
      <c r="C30" s="16">
        <f t="shared" si="12"/>
        <v>0</v>
      </c>
      <c r="D30" s="16">
        <f t="shared" si="12"/>
        <v>0</v>
      </c>
      <c r="E30" s="16">
        <f t="shared" si="12"/>
        <v>0</v>
      </c>
      <c r="F30" s="16">
        <f t="shared" si="12"/>
        <v>0</v>
      </c>
      <c r="G30" s="17">
        <f t="shared" si="12"/>
        <v>0</v>
      </c>
      <c r="I30" s="4" t="e">
        <f>#REF!</f>
        <v>#REF!</v>
      </c>
      <c r="J30" s="4" t="e">
        <f>#REF!</f>
        <v>#REF!</v>
      </c>
      <c r="K30" s="4" t="e">
        <f>B30-I30</f>
        <v>#REF!</v>
      </c>
      <c r="L30" s="4" t="e">
        <f>C30-J30</f>
        <v>#REF!</v>
      </c>
    </row>
    <row r="31" spans="1:12">
      <c r="A31" s="30" t="s">
        <v>44</v>
      </c>
      <c r="B31" s="20">
        <f t="shared" ref="B31:G31" si="13">B32+B33</f>
        <v>0</v>
      </c>
      <c r="C31" s="20">
        <f t="shared" si="13"/>
        <v>0</v>
      </c>
      <c r="D31" s="20">
        <f t="shared" si="13"/>
        <v>0</v>
      </c>
      <c r="E31" s="20">
        <f t="shared" si="13"/>
        <v>0</v>
      </c>
      <c r="F31" s="20">
        <f t="shared" si="13"/>
        <v>0</v>
      </c>
      <c r="G31" s="21">
        <f t="shared" si="13"/>
        <v>0</v>
      </c>
    </row>
    <row r="32" spans="1:12">
      <c r="A32" s="30" t="s">
        <v>48</v>
      </c>
      <c r="B32" s="28"/>
      <c r="C32" s="28"/>
      <c r="D32" s="28"/>
      <c r="E32" s="28"/>
      <c r="F32" s="28"/>
      <c r="G32" s="31"/>
    </row>
    <row r="33" spans="1:12">
      <c r="A33" s="30" t="s">
        <v>49</v>
      </c>
      <c r="B33" s="28"/>
      <c r="C33" s="28"/>
      <c r="D33" s="28"/>
      <c r="E33" s="28"/>
      <c r="F33" s="28"/>
      <c r="G33" s="31"/>
    </row>
    <row r="34" spans="1:12">
      <c r="A34" s="30" t="s">
        <v>45</v>
      </c>
      <c r="B34" s="20">
        <f t="shared" ref="B34:G34" si="14">B35+B36</f>
        <v>0</v>
      </c>
      <c r="C34" s="20">
        <f t="shared" si="14"/>
        <v>0</v>
      </c>
      <c r="D34" s="20">
        <f t="shared" si="14"/>
        <v>0</v>
      </c>
      <c r="E34" s="20">
        <f t="shared" si="14"/>
        <v>0</v>
      </c>
      <c r="F34" s="20">
        <f t="shared" si="14"/>
        <v>0</v>
      </c>
      <c r="G34" s="21">
        <f t="shared" si="14"/>
        <v>0</v>
      </c>
    </row>
    <row r="35" spans="1:12">
      <c r="A35" s="30" t="s">
        <v>48</v>
      </c>
      <c r="B35" s="28"/>
      <c r="C35" s="28"/>
      <c r="D35" s="28"/>
      <c r="E35" s="28"/>
      <c r="F35" s="28"/>
      <c r="G35" s="31"/>
    </row>
    <row r="36" spans="1:12">
      <c r="A36" s="30" t="s">
        <v>49</v>
      </c>
      <c r="B36" s="28"/>
      <c r="C36" s="28"/>
      <c r="D36" s="28"/>
      <c r="E36" s="28"/>
      <c r="F36" s="28"/>
      <c r="G36" s="31"/>
    </row>
    <row r="37" spans="1:12">
      <c r="A37" s="32" t="s">
        <v>60</v>
      </c>
      <c r="B37" s="16">
        <f t="shared" ref="B37:G37" si="15">B38+B41</f>
        <v>0</v>
      </c>
      <c r="C37" s="16">
        <f t="shared" si="15"/>
        <v>0</v>
      </c>
      <c r="D37" s="16">
        <f t="shared" si="15"/>
        <v>0</v>
      </c>
      <c r="E37" s="16">
        <f t="shared" si="15"/>
        <v>0</v>
      </c>
      <c r="F37" s="16">
        <f t="shared" si="15"/>
        <v>0</v>
      </c>
      <c r="G37" s="17">
        <f t="shared" si="15"/>
        <v>0</v>
      </c>
      <c r="I37" s="4" t="e">
        <f>#REF!</f>
        <v>#REF!</v>
      </c>
      <c r="J37" s="4" t="e">
        <f>#REF!</f>
        <v>#REF!</v>
      </c>
      <c r="K37" s="4" t="e">
        <f>B37-I37</f>
        <v>#REF!</v>
      </c>
      <c r="L37" s="4" t="e">
        <f>C37-J37</f>
        <v>#REF!</v>
      </c>
    </row>
    <row r="38" spans="1:12">
      <c r="A38" s="30" t="s">
        <v>44</v>
      </c>
      <c r="B38" s="20">
        <f t="shared" ref="B38:G38" si="16">B39+B40</f>
        <v>0</v>
      </c>
      <c r="C38" s="20">
        <f t="shared" si="16"/>
        <v>0</v>
      </c>
      <c r="D38" s="20">
        <f t="shared" si="16"/>
        <v>0</v>
      </c>
      <c r="E38" s="20">
        <f t="shared" si="16"/>
        <v>0</v>
      </c>
      <c r="F38" s="20">
        <f t="shared" si="16"/>
        <v>0</v>
      </c>
      <c r="G38" s="21">
        <f t="shared" si="16"/>
        <v>0</v>
      </c>
    </row>
    <row r="39" spans="1:12">
      <c r="A39" s="30" t="s">
        <v>48</v>
      </c>
      <c r="B39" s="28"/>
      <c r="C39" s="28"/>
      <c r="D39" s="28"/>
      <c r="E39" s="28"/>
      <c r="F39" s="28"/>
      <c r="G39" s="31"/>
    </row>
    <row r="40" spans="1:12">
      <c r="A40" s="30" t="s">
        <v>49</v>
      </c>
      <c r="B40" s="28"/>
      <c r="C40" s="28"/>
      <c r="D40" s="28"/>
      <c r="E40" s="28"/>
      <c r="F40" s="28"/>
      <c r="G40" s="31"/>
    </row>
    <row r="41" spans="1:12">
      <c r="A41" s="30" t="s">
        <v>45</v>
      </c>
      <c r="B41" s="20">
        <f t="shared" ref="B41:G41" si="17">B42+B43</f>
        <v>0</v>
      </c>
      <c r="C41" s="20">
        <f t="shared" si="17"/>
        <v>0</v>
      </c>
      <c r="D41" s="20">
        <f t="shared" si="17"/>
        <v>0</v>
      </c>
      <c r="E41" s="20">
        <f t="shared" si="17"/>
        <v>0</v>
      </c>
      <c r="F41" s="20">
        <f t="shared" si="17"/>
        <v>0</v>
      </c>
      <c r="G41" s="21">
        <f t="shared" si="17"/>
        <v>0</v>
      </c>
    </row>
    <row r="42" spans="1:12">
      <c r="A42" s="30" t="s">
        <v>48</v>
      </c>
      <c r="B42" s="28"/>
      <c r="C42" s="28"/>
      <c r="D42" s="28"/>
      <c r="E42" s="28"/>
      <c r="F42" s="28"/>
      <c r="G42" s="31"/>
    </row>
    <row r="43" spans="1:12">
      <c r="A43" s="30" t="s">
        <v>49</v>
      </c>
      <c r="B43" s="28"/>
      <c r="C43" s="28"/>
      <c r="D43" s="28"/>
      <c r="E43" s="28"/>
      <c r="F43" s="28"/>
      <c r="G43" s="31"/>
    </row>
    <row r="44" spans="1:12">
      <c r="A44" s="32" t="s">
        <v>61</v>
      </c>
      <c r="B44" s="16">
        <f t="shared" ref="B44:G44" si="18">B45+B48</f>
        <v>0</v>
      </c>
      <c r="C44" s="16">
        <f t="shared" si="18"/>
        <v>0</v>
      </c>
      <c r="D44" s="16">
        <f t="shared" si="18"/>
        <v>0</v>
      </c>
      <c r="E44" s="16">
        <f t="shared" si="18"/>
        <v>0</v>
      </c>
      <c r="F44" s="16">
        <f t="shared" si="18"/>
        <v>0</v>
      </c>
      <c r="G44" s="17">
        <f t="shared" si="18"/>
        <v>0</v>
      </c>
      <c r="I44" s="4" t="e">
        <f>#REF!</f>
        <v>#REF!</v>
      </c>
      <c r="J44" s="4" t="e">
        <f>#REF!</f>
        <v>#REF!</v>
      </c>
      <c r="K44" s="4" t="e">
        <f>B44-I44</f>
        <v>#REF!</v>
      </c>
      <c r="L44" s="4" t="e">
        <f>C44-J44</f>
        <v>#REF!</v>
      </c>
    </row>
    <row r="45" spans="1:12">
      <c r="A45" s="30" t="s">
        <v>44</v>
      </c>
      <c r="B45" s="20">
        <f t="shared" ref="B45:G45" si="19">B46+B47</f>
        <v>0</v>
      </c>
      <c r="C45" s="20">
        <f t="shared" si="19"/>
        <v>0</v>
      </c>
      <c r="D45" s="20">
        <f t="shared" si="19"/>
        <v>0</v>
      </c>
      <c r="E45" s="20">
        <f t="shared" si="19"/>
        <v>0</v>
      </c>
      <c r="F45" s="20">
        <f t="shared" si="19"/>
        <v>0</v>
      </c>
      <c r="G45" s="21">
        <f t="shared" si="19"/>
        <v>0</v>
      </c>
    </row>
    <row r="46" spans="1:12">
      <c r="A46" s="30" t="s">
        <v>48</v>
      </c>
      <c r="B46" s="28"/>
      <c r="C46" s="28"/>
      <c r="D46" s="28"/>
      <c r="E46" s="28"/>
      <c r="F46" s="28"/>
      <c r="G46" s="31"/>
    </row>
    <row r="47" spans="1:12">
      <c r="A47" s="30" t="s">
        <v>49</v>
      </c>
      <c r="B47" s="28"/>
      <c r="C47" s="28"/>
      <c r="D47" s="28"/>
      <c r="E47" s="28"/>
      <c r="F47" s="28"/>
      <c r="G47" s="31"/>
    </row>
    <row r="48" spans="1:12">
      <c r="A48" s="30" t="s">
        <v>45</v>
      </c>
      <c r="B48" s="20">
        <f t="shared" ref="B48:G48" si="20">B49+B50</f>
        <v>0</v>
      </c>
      <c r="C48" s="20">
        <f t="shared" si="20"/>
        <v>0</v>
      </c>
      <c r="D48" s="20">
        <f t="shared" si="20"/>
        <v>0</v>
      </c>
      <c r="E48" s="20">
        <f t="shared" si="20"/>
        <v>0</v>
      </c>
      <c r="F48" s="20">
        <f t="shared" si="20"/>
        <v>0</v>
      </c>
      <c r="G48" s="21">
        <f t="shared" si="20"/>
        <v>0</v>
      </c>
    </row>
    <row r="49" spans="1:12">
      <c r="A49" s="30" t="s">
        <v>48</v>
      </c>
      <c r="B49" s="28"/>
      <c r="C49" s="28"/>
      <c r="D49" s="28"/>
      <c r="E49" s="28"/>
      <c r="F49" s="28"/>
      <c r="G49" s="31"/>
    </row>
    <row r="50" spans="1:12">
      <c r="A50" s="30" t="s">
        <v>49</v>
      </c>
      <c r="B50" s="28"/>
      <c r="C50" s="28"/>
      <c r="D50" s="28"/>
      <c r="E50" s="28"/>
      <c r="F50" s="28"/>
      <c r="G50" s="31"/>
    </row>
    <row r="51" spans="1:12">
      <c r="A51" s="32" t="s">
        <v>62</v>
      </c>
      <c r="B51" s="16">
        <f t="shared" ref="B51:G51" si="21">B52+B55</f>
        <v>0</v>
      </c>
      <c r="C51" s="16">
        <f t="shared" si="21"/>
        <v>0</v>
      </c>
      <c r="D51" s="16">
        <f t="shared" si="21"/>
        <v>0</v>
      </c>
      <c r="E51" s="16">
        <f t="shared" si="21"/>
        <v>0</v>
      </c>
      <c r="F51" s="16">
        <f t="shared" si="21"/>
        <v>0</v>
      </c>
      <c r="G51" s="17">
        <f t="shared" si="21"/>
        <v>0</v>
      </c>
      <c r="I51" s="4" t="e">
        <f>#REF!</f>
        <v>#REF!</v>
      </c>
      <c r="J51" s="4" t="e">
        <f>#REF!</f>
        <v>#REF!</v>
      </c>
      <c r="K51" s="4" t="e">
        <f>B51-I51</f>
        <v>#REF!</v>
      </c>
      <c r="L51" s="4" t="e">
        <f>C51-J51</f>
        <v>#REF!</v>
      </c>
    </row>
    <row r="52" spans="1:12">
      <c r="A52" s="30" t="s">
        <v>44</v>
      </c>
      <c r="B52" s="20">
        <f t="shared" ref="B52:G52" si="22">B53+B54</f>
        <v>0</v>
      </c>
      <c r="C52" s="20">
        <f t="shared" si="22"/>
        <v>0</v>
      </c>
      <c r="D52" s="20">
        <f t="shared" si="22"/>
        <v>0</v>
      </c>
      <c r="E52" s="20">
        <f t="shared" si="22"/>
        <v>0</v>
      </c>
      <c r="F52" s="20">
        <f t="shared" si="22"/>
        <v>0</v>
      </c>
      <c r="G52" s="21">
        <f t="shared" si="22"/>
        <v>0</v>
      </c>
    </row>
    <row r="53" spans="1:12">
      <c r="A53" s="30" t="s">
        <v>48</v>
      </c>
      <c r="B53" s="28"/>
      <c r="C53" s="28"/>
      <c r="D53" s="28"/>
      <c r="E53" s="28"/>
      <c r="F53" s="28"/>
      <c r="G53" s="31"/>
    </row>
    <row r="54" spans="1:12">
      <c r="A54" s="30" t="s">
        <v>49</v>
      </c>
      <c r="B54" s="28"/>
      <c r="C54" s="28"/>
      <c r="D54" s="28"/>
      <c r="E54" s="28"/>
      <c r="F54" s="28"/>
      <c r="G54" s="31"/>
    </row>
    <row r="55" spans="1:12">
      <c r="A55" s="30" t="s">
        <v>45</v>
      </c>
      <c r="B55" s="20">
        <f t="shared" ref="B55:G55" si="23">B56+B57</f>
        <v>0</v>
      </c>
      <c r="C55" s="20">
        <f t="shared" si="23"/>
        <v>0</v>
      </c>
      <c r="D55" s="20">
        <f t="shared" si="23"/>
        <v>0</v>
      </c>
      <c r="E55" s="20">
        <f t="shared" si="23"/>
        <v>0</v>
      </c>
      <c r="F55" s="20">
        <f t="shared" si="23"/>
        <v>0</v>
      </c>
      <c r="G55" s="21">
        <f t="shared" si="23"/>
        <v>0</v>
      </c>
    </row>
    <row r="56" spans="1:12">
      <c r="A56" s="30" t="s">
        <v>48</v>
      </c>
      <c r="B56" s="28"/>
      <c r="C56" s="28"/>
      <c r="D56" s="28"/>
      <c r="E56" s="28"/>
      <c r="F56" s="28"/>
      <c r="G56" s="31"/>
    </row>
    <row r="57" spans="1:12">
      <c r="A57" s="30" t="s">
        <v>49</v>
      </c>
      <c r="B57" s="28"/>
      <c r="C57" s="28"/>
      <c r="D57" s="28"/>
      <c r="E57" s="28"/>
      <c r="F57" s="28"/>
      <c r="G57" s="31"/>
    </row>
    <row r="58" spans="1:12">
      <c r="A58" s="32" t="s">
        <v>63</v>
      </c>
      <c r="B58" s="16">
        <f t="shared" ref="B58:G58" si="24">B59+B62</f>
        <v>0</v>
      </c>
      <c r="C58" s="16">
        <f t="shared" si="24"/>
        <v>0</v>
      </c>
      <c r="D58" s="16">
        <f t="shared" si="24"/>
        <v>0</v>
      </c>
      <c r="E58" s="16">
        <f t="shared" si="24"/>
        <v>0</v>
      </c>
      <c r="F58" s="16">
        <f t="shared" si="24"/>
        <v>0</v>
      </c>
      <c r="G58" s="17">
        <f t="shared" si="24"/>
        <v>0</v>
      </c>
      <c r="I58" s="4" t="e">
        <f>#REF!</f>
        <v>#REF!</v>
      </c>
      <c r="J58" s="4" t="e">
        <f>#REF!</f>
        <v>#REF!</v>
      </c>
      <c r="K58" s="4" t="e">
        <f>B58-I58</f>
        <v>#REF!</v>
      </c>
      <c r="L58" s="4" t="e">
        <f>C58-J58</f>
        <v>#REF!</v>
      </c>
    </row>
    <row r="59" spans="1:12">
      <c r="A59" s="30" t="s">
        <v>44</v>
      </c>
      <c r="B59" s="20">
        <f t="shared" ref="B59:G59" si="25">B60+B61</f>
        <v>0</v>
      </c>
      <c r="C59" s="20">
        <f t="shared" si="25"/>
        <v>0</v>
      </c>
      <c r="D59" s="20">
        <f t="shared" si="25"/>
        <v>0</v>
      </c>
      <c r="E59" s="20">
        <f t="shared" si="25"/>
        <v>0</v>
      </c>
      <c r="F59" s="20">
        <f t="shared" si="25"/>
        <v>0</v>
      </c>
      <c r="G59" s="21">
        <f t="shared" si="25"/>
        <v>0</v>
      </c>
    </row>
    <row r="60" spans="1:12">
      <c r="A60" s="30" t="s">
        <v>48</v>
      </c>
      <c r="B60" s="28"/>
      <c r="C60" s="28"/>
      <c r="D60" s="28"/>
      <c r="E60" s="28"/>
      <c r="F60" s="28"/>
      <c r="G60" s="31"/>
      <c r="H60" s="3" t="s">
        <v>84</v>
      </c>
      <c r="I60" s="55"/>
      <c r="J60" s="55"/>
    </row>
    <row r="61" spans="1:12">
      <c r="A61" s="30" t="s">
        <v>49</v>
      </c>
      <c r="B61" s="28"/>
      <c r="C61" s="28"/>
      <c r="D61" s="28"/>
      <c r="E61" s="28"/>
      <c r="F61" s="28"/>
      <c r="G61" s="31"/>
    </row>
    <row r="62" spans="1:12">
      <c r="A62" s="30" t="s">
        <v>45</v>
      </c>
      <c r="B62" s="20">
        <f t="shared" ref="B62:G62" si="26">B63+B64</f>
        <v>0</v>
      </c>
      <c r="C62" s="20">
        <f t="shared" si="26"/>
        <v>0</v>
      </c>
      <c r="D62" s="20">
        <f t="shared" si="26"/>
        <v>0</v>
      </c>
      <c r="E62" s="20">
        <f t="shared" si="26"/>
        <v>0</v>
      </c>
      <c r="F62" s="20">
        <f t="shared" si="26"/>
        <v>0</v>
      </c>
      <c r="G62" s="21">
        <f t="shared" si="26"/>
        <v>0</v>
      </c>
    </row>
    <row r="63" spans="1:12">
      <c r="A63" s="30" t="s">
        <v>48</v>
      </c>
      <c r="B63" s="28"/>
      <c r="C63" s="28"/>
      <c r="D63" s="28"/>
      <c r="E63" s="28"/>
      <c r="F63" s="28"/>
      <c r="G63" s="31"/>
      <c r="H63" s="3" t="s">
        <v>86</v>
      </c>
      <c r="I63" s="55"/>
      <c r="J63" s="55"/>
    </row>
    <row r="64" spans="1:12">
      <c r="A64" s="30" t="s">
        <v>49</v>
      </c>
      <c r="B64" s="28"/>
      <c r="C64" s="28"/>
      <c r="D64" s="28"/>
      <c r="E64" s="28"/>
      <c r="F64" s="28"/>
      <c r="G64" s="31"/>
    </row>
    <row r="65" spans="1:16">
      <c r="A65" s="32" t="s">
        <v>64</v>
      </c>
      <c r="B65" s="16">
        <f t="shared" ref="B65:G65" si="27">B66+B69</f>
        <v>0</v>
      </c>
      <c r="C65" s="16">
        <f t="shared" si="27"/>
        <v>0</v>
      </c>
      <c r="D65" s="16">
        <f t="shared" si="27"/>
        <v>0</v>
      </c>
      <c r="E65" s="16">
        <f t="shared" si="27"/>
        <v>0</v>
      </c>
      <c r="F65" s="16">
        <f t="shared" si="27"/>
        <v>0</v>
      </c>
      <c r="G65" s="17">
        <f t="shared" si="27"/>
        <v>0</v>
      </c>
      <c r="I65" s="4" t="e">
        <f>#REF!</f>
        <v>#REF!</v>
      </c>
      <c r="J65" s="4" t="e">
        <f>#REF!</f>
        <v>#REF!</v>
      </c>
      <c r="K65" s="4" t="e">
        <f>B65-I65</f>
        <v>#REF!</v>
      </c>
      <c r="L65" s="4" t="e">
        <f>C65-J65</f>
        <v>#REF!</v>
      </c>
    </row>
    <row r="66" spans="1:16">
      <c r="A66" s="30" t="s">
        <v>44</v>
      </c>
      <c r="B66" s="20">
        <f t="shared" ref="B66:G66" si="28">B67+B68</f>
        <v>0</v>
      </c>
      <c r="C66" s="20">
        <f t="shared" si="28"/>
        <v>0</v>
      </c>
      <c r="D66" s="20">
        <f t="shared" si="28"/>
        <v>0</v>
      </c>
      <c r="E66" s="20">
        <f t="shared" si="28"/>
        <v>0</v>
      </c>
      <c r="F66" s="20">
        <f t="shared" si="28"/>
        <v>0</v>
      </c>
      <c r="G66" s="21">
        <f t="shared" si="28"/>
        <v>0</v>
      </c>
    </row>
    <row r="67" spans="1:16">
      <c r="A67" s="30" t="s">
        <v>48</v>
      </c>
      <c r="B67" s="28"/>
      <c r="C67" s="28"/>
      <c r="D67" s="28"/>
      <c r="E67" s="28"/>
      <c r="F67" s="28"/>
      <c r="G67" s="31"/>
      <c r="H67" s="3" t="s">
        <v>83</v>
      </c>
      <c r="I67" s="55"/>
      <c r="J67" s="55"/>
    </row>
    <row r="68" spans="1:16">
      <c r="A68" s="30" t="s">
        <v>49</v>
      </c>
      <c r="B68" s="28"/>
      <c r="C68" s="28"/>
      <c r="D68" s="28"/>
      <c r="E68" s="28"/>
      <c r="F68" s="28"/>
      <c r="G68" s="31"/>
    </row>
    <row r="69" spans="1:16">
      <c r="A69" s="30" t="s">
        <v>45</v>
      </c>
      <c r="B69" s="20">
        <f t="shared" ref="B69:G69" si="29">B70+B71</f>
        <v>0</v>
      </c>
      <c r="C69" s="20">
        <f t="shared" si="29"/>
        <v>0</v>
      </c>
      <c r="D69" s="20">
        <f t="shared" si="29"/>
        <v>0</v>
      </c>
      <c r="E69" s="20">
        <f t="shared" si="29"/>
        <v>0</v>
      </c>
      <c r="F69" s="20">
        <f t="shared" si="29"/>
        <v>0</v>
      </c>
      <c r="G69" s="21">
        <f t="shared" si="29"/>
        <v>0</v>
      </c>
    </row>
    <row r="70" spans="1:16">
      <c r="A70" s="30" t="s">
        <v>48</v>
      </c>
      <c r="B70" s="28"/>
      <c r="C70" s="28"/>
      <c r="D70" s="28"/>
      <c r="E70" s="28"/>
      <c r="F70" s="28"/>
      <c r="G70" s="31"/>
    </row>
    <row r="71" spans="1:16">
      <c r="A71" s="30" t="s">
        <v>49</v>
      </c>
      <c r="B71" s="28"/>
      <c r="C71" s="28"/>
      <c r="D71" s="28"/>
      <c r="E71" s="28"/>
      <c r="F71" s="28"/>
      <c r="G71" s="31"/>
    </row>
    <row r="72" spans="1:16">
      <c r="A72" s="32" t="s">
        <v>43</v>
      </c>
      <c r="B72" s="16">
        <f t="shared" ref="B72:G73" si="30">B65+B58+B51+B44+B37+B30+B23+B16+B9+B2</f>
        <v>0</v>
      </c>
      <c r="C72" s="16">
        <f t="shared" si="30"/>
        <v>0</v>
      </c>
      <c r="D72" s="16">
        <f t="shared" si="30"/>
        <v>0</v>
      </c>
      <c r="E72" s="16">
        <f t="shared" si="30"/>
        <v>0</v>
      </c>
      <c r="F72" s="16">
        <f t="shared" si="30"/>
        <v>0</v>
      </c>
      <c r="G72" s="17">
        <f t="shared" si="30"/>
        <v>0</v>
      </c>
      <c r="I72" s="4" t="e">
        <f>#REF!</f>
        <v>#REF!</v>
      </c>
      <c r="J72" s="4" t="e">
        <f>#REF!</f>
        <v>#REF!</v>
      </c>
      <c r="K72" s="4" t="e">
        <f>B72-I72</f>
        <v>#REF!</v>
      </c>
      <c r="L72" s="4" t="e">
        <f>C72-J72</f>
        <v>#REF!</v>
      </c>
      <c r="M72" s="4">
        <f>'Strateegia vorm KOV'!D15-'Strateegia vorm KOV'!D25-'Strateegia vorm KOV'!D34-'Strateegia vorm KOV'!D32-'Strateegia vorm KOV'!D30-'Strateegia vorm KOV'!D28</f>
        <v>12746500</v>
      </c>
      <c r="N72" s="4">
        <f>'Strateegia vorm KOV'!E15-'Strateegia vorm KOV'!E25-'Strateegia vorm KOV'!E34-'Strateegia vorm KOV'!E32-'Strateegia vorm KOV'!E30-'Strateegia vorm KOV'!E28</f>
        <v>17043500</v>
      </c>
      <c r="O72" s="4">
        <f>'Strateegia vorm KOV'!F15-'Strateegia vorm KOV'!F25-'Strateegia vorm KOV'!F34-'Strateegia vorm KOV'!F32-'Strateegia vorm KOV'!F30-'Strateegia vorm KOV'!F28</f>
        <v>19355800</v>
      </c>
      <c r="P72" s="4">
        <f>'Strateegia vorm KOV'!G15-'Strateegia vorm KOV'!G25-'Strateegia vorm KOV'!G34-'Strateegia vorm KOV'!G32-'Strateegia vorm KOV'!G30-'Strateegia vorm KOV'!G28</f>
        <v>11640600</v>
      </c>
    </row>
    <row r="73" spans="1:16">
      <c r="A73" s="30" t="s">
        <v>44</v>
      </c>
      <c r="B73" s="20">
        <f>B66+B59+B52+B45+B38+B31+B24+B17+B10+B3</f>
        <v>0</v>
      </c>
      <c r="C73" s="20">
        <f t="shared" si="30"/>
        <v>0</v>
      </c>
      <c r="D73" s="20">
        <f t="shared" si="30"/>
        <v>0</v>
      </c>
      <c r="E73" s="20">
        <f t="shared" si="30"/>
        <v>0</v>
      </c>
      <c r="F73" s="20">
        <f t="shared" si="30"/>
        <v>0</v>
      </c>
      <c r="G73" s="21">
        <f t="shared" si="30"/>
        <v>0</v>
      </c>
      <c r="M73" s="4">
        <f>M72-D72</f>
        <v>12746500</v>
      </c>
      <c r="N73" s="4">
        <f>N72-E72</f>
        <v>17043500</v>
      </c>
      <c r="O73" s="4">
        <f>O72-F72</f>
        <v>19355800</v>
      </c>
      <c r="P73" s="4">
        <f>P72-G72</f>
        <v>11640600</v>
      </c>
    </row>
    <row r="74" spans="1:16">
      <c r="A74" s="30" t="s">
        <v>48</v>
      </c>
      <c r="B74" s="20">
        <f t="shared" ref="B74:G78" si="31">B67+B60+B53+B46+B39+B32+B25+B18+B11+B4</f>
        <v>0</v>
      </c>
      <c r="C74" s="20">
        <f t="shared" si="31"/>
        <v>0</v>
      </c>
      <c r="D74" s="20">
        <f t="shared" si="31"/>
        <v>0</v>
      </c>
      <c r="E74" s="20">
        <f t="shared" si="31"/>
        <v>0</v>
      </c>
      <c r="F74" s="20">
        <f t="shared" si="31"/>
        <v>0</v>
      </c>
      <c r="G74" s="21">
        <f t="shared" si="31"/>
        <v>0</v>
      </c>
    </row>
    <row r="75" spans="1:16">
      <c r="A75" s="30" t="s">
        <v>49</v>
      </c>
      <c r="B75" s="20">
        <f t="shared" si="31"/>
        <v>0</v>
      </c>
      <c r="C75" s="20">
        <f t="shared" si="31"/>
        <v>0</v>
      </c>
      <c r="D75" s="20">
        <f t="shared" si="31"/>
        <v>0</v>
      </c>
      <c r="E75" s="20">
        <f t="shared" si="31"/>
        <v>0</v>
      </c>
      <c r="F75" s="20">
        <f t="shared" si="31"/>
        <v>0</v>
      </c>
      <c r="G75" s="21">
        <f t="shared" si="31"/>
        <v>0</v>
      </c>
    </row>
    <row r="76" spans="1:16">
      <c r="A76" s="30" t="s">
        <v>45</v>
      </c>
      <c r="B76" s="20">
        <f t="shared" si="31"/>
        <v>0</v>
      </c>
      <c r="C76" s="20">
        <f t="shared" si="31"/>
        <v>0</v>
      </c>
      <c r="D76" s="20">
        <f t="shared" si="31"/>
        <v>0</v>
      </c>
      <c r="E76" s="20">
        <f t="shared" si="31"/>
        <v>0</v>
      </c>
      <c r="F76" s="20">
        <f t="shared" si="31"/>
        <v>0</v>
      </c>
      <c r="G76" s="21">
        <f t="shared" si="31"/>
        <v>0</v>
      </c>
    </row>
    <row r="77" spans="1:16">
      <c r="A77" s="30" t="s">
        <v>48</v>
      </c>
      <c r="B77" s="20">
        <f t="shared" si="31"/>
        <v>0</v>
      </c>
      <c r="C77" s="20">
        <f t="shared" si="31"/>
        <v>0</v>
      </c>
      <c r="D77" s="20">
        <f t="shared" si="31"/>
        <v>0</v>
      </c>
      <c r="E77" s="20">
        <f t="shared" si="31"/>
        <v>0</v>
      </c>
      <c r="F77" s="20">
        <f t="shared" si="31"/>
        <v>0</v>
      </c>
      <c r="G77" s="21">
        <f t="shared" si="31"/>
        <v>0</v>
      </c>
    </row>
    <row r="78" spans="1:16" ht="13.5" thickBot="1">
      <c r="A78" s="33" t="s">
        <v>49</v>
      </c>
      <c r="B78" s="22">
        <f t="shared" si="31"/>
        <v>0</v>
      </c>
      <c r="C78" s="22">
        <f t="shared" si="31"/>
        <v>0</v>
      </c>
      <c r="D78" s="22">
        <f t="shared" si="31"/>
        <v>0</v>
      </c>
      <c r="E78" s="22">
        <f t="shared" si="31"/>
        <v>0</v>
      </c>
      <c r="F78" s="22">
        <f t="shared" si="31"/>
        <v>0</v>
      </c>
      <c r="G78" s="23">
        <f t="shared" si="31"/>
        <v>0</v>
      </c>
    </row>
    <row r="79" spans="1:16">
      <c r="A79" s="35" t="s">
        <v>52</v>
      </c>
      <c r="B79" s="34">
        <f>B73-'Strateegia vorm KOV'!B15</f>
        <v>-9532803.8599999994</v>
      </c>
      <c r="C79" s="34">
        <f>C73-'Strateegia vorm KOV'!C15</f>
        <v>-10221362</v>
      </c>
      <c r="D79" s="34">
        <f>D73-'Strateegia vorm KOV'!D15</f>
        <v>-10398500</v>
      </c>
      <c r="E79" s="34">
        <f>E73-'Strateegia vorm KOV'!E15</f>
        <v>-10583500</v>
      </c>
      <c r="F79" s="34">
        <f>F73-'Strateegia vorm KOV'!F15</f>
        <v>-10765800</v>
      </c>
      <c r="G79" s="34">
        <f>G73-'Strateegia vorm KOV'!G15</f>
        <v>-10950600</v>
      </c>
      <c r="H79" s="51" t="s">
        <v>75</v>
      </c>
      <c r="I79"/>
      <c r="J79"/>
    </row>
    <row r="80" spans="1:16">
      <c r="A80" s="35" t="s">
        <v>53</v>
      </c>
      <c r="B80" s="34">
        <f>B76+'Strateegia vorm KOV'!B25+'Strateegia vorm KOV'!B28+'Strateegia vorm KOV'!B30+'Strateegia vorm KOV'!B32+'Strateegia vorm KOV'!B34</f>
        <v>-1859577.22</v>
      </c>
      <c r="C80" s="34">
        <f>C76+('Strateegia vorm KOV'!C25+'Strateegia vorm KOV'!C28+'Strateegia vorm KOV'!C30+'Strateegia vorm KOV'!C32+'Strateegia vorm KOV'!C34)</f>
        <v>-4014900</v>
      </c>
      <c r="D80" s="34">
        <f>D76+('Strateegia vorm KOV'!D25+'Strateegia vorm KOV'!D28+'Strateegia vorm KOV'!D30+'Strateegia vorm KOV'!D32+'Strateegia vorm KOV'!D34)</f>
        <v>-2348000</v>
      </c>
      <c r="E80" s="34">
        <f>E76+('Strateegia vorm KOV'!E25+'Strateegia vorm KOV'!E28+'Strateegia vorm KOV'!E30+'Strateegia vorm KOV'!E32+'Strateegia vorm KOV'!E34)</f>
        <v>-6460000</v>
      </c>
      <c r="F80" s="34">
        <f>F76+('Strateegia vorm KOV'!F25+'Strateegia vorm KOV'!F28+'Strateegia vorm KOV'!F30+'Strateegia vorm KOV'!F32+'Strateegia vorm KOV'!F34)</f>
        <v>-8590000</v>
      </c>
      <c r="G80" s="34">
        <f>G76+('Strateegia vorm KOV'!G25+'Strateegia vorm KOV'!G28+'Strateegia vorm KOV'!G30+'Strateegia vorm KOV'!G32+'Strateegia vorm KOV'!G34)</f>
        <v>-690000</v>
      </c>
      <c r="H80" s="51" t="s">
        <v>75</v>
      </c>
      <c r="I80"/>
      <c r="J80"/>
    </row>
    <row r="81" spans="1:10">
      <c r="A81" s="3" t="s">
        <v>54</v>
      </c>
    </row>
    <row r="83" spans="1:10" ht="13.5" thickBot="1">
      <c r="A83" s="1" t="s">
        <v>51</v>
      </c>
    </row>
    <row r="84" spans="1:10" ht="40.5" customHeight="1" thickBot="1">
      <c r="A84" s="2" t="s">
        <v>50</v>
      </c>
      <c r="B84" s="52" t="s">
        <v>97</v>
      </c>
      <c r="C84" s="52" t="s">
        <v>98</v>
      </c>
      <c r="D84" s="52" t="s">
        <v>89</v>
      </c>
      <c r="E84" s="52" t="s">
        <v>91</v>
      </c>
      <c r="F84" s="52" t="s">
        <v>95</v>
      </c>
      <c r="G84" s="52" t="s">
        <v>99</v>
      </c>
    </row>
    <row r="85" spans="1:10" s="3" customFormat="1">
      <c r="A85" s="32" t="s">
        <v>42</v>
      </c>
      <c r="B85" s="16">
        <f t="shared" ref="B85:G85" si="32">B86+B87</f>
        <v>0</v>
      </c>
      <c r="C85" s="16">
        <f t="shared" si="32"/>
        <v>0</v>
      </c>
      <c r="D85" s="16">
        <f t="shared" si="32"/>
        <v>0</v>
      </c>
      <c r="E85" s="16">
        <f t="shared" si="32"/>
        <v>0</v>
      </c>
      <c r="F85" s="16">
        <f t="shared" si="32"/>
        <v>0</v>
      </c>
      <c r="G85" s="17">
        <f t="shared" si="32"/>
        <v>0</v>
      </c>
      <c r="I85" s="55"/>
      <c r="J85" s="55"/>
    </row>
    <row r="86" spans="1:10" s="3" customFormat="1">
      <c r="A86" s="30" t="s">
        <v>44</v>
      </c>
      <c r="B86" s="20">
        <f t="shared" ref="B86:G86" si="33">B5</f>
        <v>0</v>
      </c>
      <c r="C86" s="20">
        <f t="shared" si="33"/>
        <v>0</v>
      </c>
      <c r="D86" s="20">
        <f t="shared" si="33"/>
        <v>0</v>
      </c>
      <c r="E86" s="20">
        <f t="shared" si="33"/>
        <v>0</v>
      </c>
      <c r="F86" s="20">
        <f t="shared" si="33"/>
        <v>0</v>
      </c>
      <c r="G86" s="20">
        <f t="shared" si="33"/>
        <v>0</v>
      </c>
      <c r="I86" s="55"/>
      <c r="J86" s="55"/>
    </row>
    <row r="87" spans="1:10">
      <c r="A87" s="30" t="s">
        <v>45</v>
      </c>
      <c r="B87" s="20">
        <f t="shared" ref="B87:G87" si="34">B8</f>
        <v>0</v>
      </c>
      <c r="C87" s="20">
        <f t="shared" si="34"/>
        <v>0</v>
      </c>
      <c r="D87" s="20">
        <f t="shared" si="34"/>
        <v>0</v>
      </c>
      <c r="E87" s="20">
        <f t="shared" si="34"/>
        <v>0</v>
      </c>
      <c r="F87" s="20">
        <f t="shared" si="34"/>
        <v>0</v>
      </c>
      <c r="G87" s="20">
        <f t="shared" si="34"/>
        <v>0</v>
      </c>
    </row>
    <row r="88" spans="1:10">
      <c r="A88" s="32" t="s">
        <v>41</v>
      </c>
      <c r="B88" s="16">
        <f t="shared" ref="B88:G88" si="35">B89+B90</f>
        <v>0</v>
      </c>
      <c r="C88" s="16">
        <f t="shared" si="35"/>
        <v>0</v>
      </c>
      <c r="D88" s="16">
        <f t="shared" si="35"/>
        <v>0</v>
      </c>
      <c r="E88" s="16">
        <f t="shared" si="35"/>
        <v>0</v>
      </c>
      <c r="F88" s="16">
        <f t="shared" si="35"/>
        <v>0</v>
      </c>
      <c r="G88" s="17">
        <f t="shared" si="35"/>
        <v>0</v>
      </c>
    </row>
    <row r="89" spans="1:10">
      <c r="A89" s="30" t="s">
        <v>44</v>
      </c>
      <c r="B89" s="20">
        <f t="shared" ref="B89:G89" si="36">B12</f>
        <v>0</v>
      </c>
      <c r="C89" s="20">
        <f t="shared" si="36"/>
        <v>0</v>
      </c>
      <c r="D89" s="20">
        <f t="shared" si="36"/>
        <v>0</v>
      </c>
      <c r="E89" s="20">
        <f t="shared" si="36"/>
        <v>0</v>
      </c>
      <c r="F89" s="20">
        <f t="shared" si="36"/>
        <v>0</v>
      </c>
      <c r="G89" s="20">
        <f t="shared" si="36"/>
        <v>0</v>
      </c>
    </row>
    <row r="90" spans="1:10">
      <c r="A90" s="30" t="s">
        <v>45</v>
      </c>
      <c r="B90" s="20">
        <f t="shared" ref="B90:G90" si="37">B15</f>
        <v>0</v>
      </c>
      <c r="C90" s="20">
        <f t="shared" si="37"/>
        <v>0</v>
      </c>
      <c r="D90" s="20">
        <f t="shared" si="37"/>
        <v>0</v>
      </c>
      <c r="E90" s="20">
        <f t="shared" si="37"/>
        <v>0</v>
      </c>
      <c r="F90" s="20">
        <f t="shared" si="37"/>
        <v>0</v>
      </c>
      <c r="G90" s="20">
        <f t="shared" si="37"/>
        <v>0</v>
      </c>
    </row>
    <row r="91" spans="1:10">
      <c r="A91" s="32" t="s">
        <v>40</v>
      </c>
      <c r="B91" s="16">
        <f t="shared" ref="B91:G91" si="38">B92+B93</f>
        <v>0</v>
      </c>
      <c r="C91" s="16">
        <f t="shared" si="38"/>
        <v>0</v>
      </c>
      <c r="D91" s="16">
        <f t="shared" si="38"/>
        <v>0</v>
      </c>
      <c r="E91" s="16">
        <f t="shared" si="38"/>
        <v>0</v>
      </c>
      <c r="F91" s="16">
        <f t="shared" si="38"/>
        <v>0</v>
      </c>
      <c r="G91" s="17">
        <f t="shared" si="38"/>
        <v>0</v>
      </c>
    </row>
    <row r="92" spans="1:10">
      <c r="A92" s="30" t="s">
        <v>44</v>
      </c>
      <c r="B92" s="20">
        <f t="shared" ref="B92:G92" si="39">B19</f>
        <v>0</v>
      </c>
      <c r="C92" s="20">
        <f t="shared" si="39"/>
        <v>0</v>
      </c>
      <c r="D92" s="20">
        <f t="shared" si="39"/>
        <v>0</v>
      </c>
      <c r="E92" s="20">
        <f t="shared" si="39"/>
        <v>0</v>
      </c>
      <c r="F92" s="20">
        <f t="shared" si="39"/>
        <v>0</v>
      </c>
      <c r="G92" s="20">
        <f t="shared" si="39"/>
        <v>0</v>
      </c>
    </row>
    <row r="93" spans="1:10">
      <c r="A93" s="30" t="s">
        <v>45</v>
      </c>
      <c r="B93" s="20">
        <f t="shared" ref="B93:G93" si="40">B22</f>
        <v>0</v>
      </c>
      <c r="C93" s="20">
        <f t="shared" si="40"/>
        <v>0</v>
      </c>
      <c r="D93" s="20">
        <f t="shared" si="40"/>
        <v>0</v>
      </c>
      <c r="E93" s="20">
        <f t="shared" si="40"/>
        <v>0</v>
      </c>
      <c r="F93" s="20">
        <f t="shared" si="40"/>
        <v>0</v>
      </c>
      <c r="G93" s="20">
        <f t="shared" si="40"/>
        <v>0</v>
      </c>
    </row>
    <row r="94" spans="1:10">
      <c r="A94" s="32" t="s">
        <v>39</v>
      </c>
      <c r="B94" s="16">
        <f t="shared" ref="B94:G94" si="41">B95+B96</f>
        <v>0</v>
      </c>
      <c r="C94" s="16">
        <f t="shared" si="41"/>
        <v>0</v>
      </c>
      <c r="D94" s="16">
        <f t="shared" si="41"/>
        <v>0</v>
      </c>
      <c r="E94" s="16">
        <f t="shared" si="41"/>
        <v>0</v>
      </c>
      <c r="F94" s="16">
        <f t="shared" si="41"/>
        <v>0</v>
      </c>
      <c r="G94" s="17">
        <f t="shared" si="41"/>
        <v>0</v>
      </c>
    </row>
    <row r="95" spans="1:10">
      <c r="A95" s="30" t="s">
        <v>44</v>
      </c>
      <c r="B95" s="20">
        <f t="shared" ref="B95:G95" si="42">B26</f>
        <v>0</v>
      </c>
      <c r="C95" s="20">
        <f t="shared" si="42"/>
        <v>0</v>
      </c>
      <c r="D95" s="20">
        <f t="shared" si="42"/>
        <v>0</v>
      </c>
      <c r="E95" s="20">
        <f t="shared" si="42"/>
        <v>0</v>
      </c>
      <c r="F95" s="20">
        <f t="shared" si="42"/>
        <v>0</v>
      </c>
      <c r="G95" s="20">
        <f t="shared" si="42"/>
        <v>0</v>
      </c>
    </row>
    <row r="96" spans="1:10">
      <c r="A96" s="30" t="s">
        <v>45</v>
      </c>
      <c r="B96" s="20">
        <f t="shared" ref="B96:G96" si="43">B29</f>
        <v>0</v>
      </c>
      <c r="C96" s="20">
        <f t="shared" si="43"/>
        <v>0</v>
      </c>
      <c r="D96" s="20">
        <f t="shared" si="43"/>
        <v>0</v>
      </c>
      <c r="E96" s="20">
        <f t="shared" si="43"/>
        <v>0</v>
      </c>
      <c r="F96" s="20">
        <f t="shared" si="43"/>
        <v>0</v>
      </c>
      <c r="G96" s="20">
        <f t="shared" si="43"/>
        <v>0</v>
      </c>
    </row>
    <row r="97" spans="1:7">
      <c r="A97" s="32" t="s">
        <v>38</v>
      </c>
      <c r="B97" s="16">
        <f t="shared" ref="B97:G97" si="44">B98+B99</f>
        <v>0</v>
      </c>
      <c r="C97" s="16">
        <f t="shared" si="44"/>
        <v>0</v>
      </c>
      <c r="D97" s="16">
        <f t="shared" si="44"/>
        <v>0</v>
      </c>
      <c r="E97" s="16">
        <f t="shared" si="44"/>
        <v>0</v>
      </c>
      <c r="F97" s="16">
        <f t="shared" si="44"/>
        <v>0</v>
      </c>
      <c r="G97" s="17">
        <f t="shared" si="44"/>
        <v>0</v>
      </c>
    </row>
    <row r="98" spans="1:7">
      <c r="A98" s="30" t="s">
        <v>44</v>
      </c>
      <c r="B98" s="20">
        <f t="shared" ref="B98:G98" si="45">B33</f>
        <v>0</v>
      </c>
      <c r="C98" s="20">
        <f t="shared" si="45"/>
        <v>0</v>
      </c>
      <c r="D98" s="20">
        <f t="shared" si="45"/>
        <v>0</v>
      </c>
      <c r="E98" s="20">
        <f t="shared" si="45"/>
        <v>0</v>
      </c>
      <c r="F98" s="20">
        <f t="shared" si="45"/>
        <v>0</v>
      </c>
      <c r="G98" s="20">
        <f t="shared" si="45"/>
        <v>0</v>
      </c>
    </row>
    <row r="99" spans="1:7">
      <c r="A99" s="30" t="s">
        <v>45</v>
      </c>
      <c r="B99" s="20">
        <f t="shared" ref="B99:G99" si="46">B36</f>
        <v>0</v>
      </c>
      <c r="C99" s="20">
        <f t="shared" si="46"/>
        <v>0</v>
      </c>
      <c r="D99" s="20">
        <f t="shared" si="46"/>
        <v>0</v>
      </c>
      <c r="E99" s="20">
        <f t="shared" si="46"/>
        <v>0</v>
      </c>
      <c r="F99" s="20">
        <f t="shared" si="46"/>
        <v>0</v>
      </c>
      <c r="G99" s="20">
        <f t="shared" si="46"/>
        <v>0</v>
      </c>
    </row>
    <row r="100" spans="1:7">
      <c r="A100" s="32" t="s">
        <v>37</v>
      </c>
      <c r="B100" s="16">
        <f t="shared" ref="B100:G100" si="47">B101+B102</f>
        <v>0</v>
      </c>
      <c r="C100" s="16">
        <f t="shared" si="47"/>
        <v>0</v>
      </c>
      <c r="D100" s="16">
        <f t="shared" si="47"/>
        <v>0</v>
      </c>
      <c r="E100" s="16">
        <f t="shared" si="47"/>
        <v>0</v>
      </c>
      <c r="F100" s="16">
        <f t="shared" si="47"/>
        <v>0</v>
      </c>
      <c r="G100" s="17">
        <f t="shared" si="47"/>
        <v>0</v>
      </c>
    </row>
    <row r="101" spans="1:7">
      <c r="A101" s="30" t="s">
        <v>44</v>
      </c>
      <c r="B101" s="20">
        <f t="shared" ref="B101:G101" si="48">B40</f>
        <v>0</v>
      </c>
      <c r="C101" s="20">
        <f t="shared" si="48"/>
        <v>0</v>
      </c>
      <c r="D101" s="20">
        <f t="shared" si="48"/>
        <v>0</v>
      </c>
      <c r="E101" s="20">
        <f t="shared" si="48"/>
        <v>0</v>
      </c>
      <c r="F101" s="20">
        <f t="shared" si="48"/>
        <v>0</v>
      </c>
      <c r="G101" s="20">
        <f t="shared" si="48"/>
        <v>0</v>
      </c>
    </row>
    <row r="102" spans="1:7">
      <c r="A102" s="30" t="s">
        <v>45</v>
      </c>
      <c r="B102" s="20">
        <f t="shared" ref="B102:G102" si="49">B43</f>
        <v>0</v>
      </c>
      <c r="C102" s="20">
        <f t="shared" si="49"/>
        <v>0</v>
      </c>
      <c r="D102" s="20">
        <f t="shared" si="49"/>
        <v>0</v>
      </c>
      <c r="E102" s="20">
        <f t="shared" si="49"/>
        <v>0</v>
      </c>
      <c r="F102" s="20">
        <f t="shared" si="49"/>
        <v>0</v>
      </c>
      <c r="G102" s="20">
        <f t="shared" si="49"/>
        <v>0</v>
      </c>
    </row>
    <row r="103" spans="1:7">
      <c r="A103" s="32" t="s">
        <v>36</v>
      </c>
      <c r="B103" s="16">
        <f t="shared" ref="B103:G103" si="50">B104+B105</f>
        <v>0</v>
      </c>
      <c r="C103" s="16">
        <f t="shared" si="50"/>
        <v>0</v>
      </c>
      <c r="D103" s="16">
        <f t="shared" si="50"/>
        <v>0</v>
      </c>
      <c r="E103" s="16">
        <f t="shared" si="50"/>
        <v>0</v>
      </c>
      <c r="F103" s="16">
        <f t="shared" si="50"/>
        <v>0</v>
      </c>
      <c r="G103" s="17">
        <f t="shared" si="50"/>
        <v>0</v>
      </c>
    </row>
    <row r="104" spans="1:7">
      <c r="A104" s="30" t="s">
        <v>44</v>
      </c>
      <c r="B104" s="20">
        <f t="shared" ref="B104:G104" si="51">B47</f>
        <v>0</v>
      </c>
      <c r="C104" s="20">
        <f t="shared" si="51"/>
        <v>0</v>
      </c>
      <c r="D104" s="20">
        <f t="shared" si="51"/>
        <v>0</v>
      </c>
      <c r="E104" s="20">
        <f t="shared" si="51"/>
        <v>0</v>
      </c>
      <c r="F104" s="20">
        <f t="shared" si="51"/>
        <v>0</v>
      </c>
      <c r="G104" s="20">
        <f t="shared" si="51"/>
        <v>0</v>
      </c>
    </row>
    <row r="105" spans="1:7">
      <c r="A105" s="30" t="s">
        <v>45</v>
      </c>
      <c r="B105" s="20">
        <f t="shared" ref="B105:G105" si="52">B50</f>
        <v>0</v>
      </c>
      <c r="C105" s="20">
        <f t="shared" si="52"/>
        <v>0</v>
      </c>
      <c r="D105" s="20">
        <f t="shared" si="52"/>
        <v>0</v>
      </c>
      <c r="E105" s="20">
        <f t="shared" si="52"/>
        <v>0</v>
      </c>
      <c r="F105" s="20">
        <f t="shared" si="52"/>
        <v>0</v>
      </c>
      <c r="G105" s="20">
        <f t="shared" si="52"/>
        <v>0</v>
      </c>
    </row>
    <row r="106" spans="1:7">
      <c r="A106" s="32" t="s">
        <v>35</v>
      </c>
      <c r="B106" s="16">
        <f t="shared" ref="B106:G106" si="53">B107+B108</f>
        <v>0</v>
      </c>
      <c r="C106" s="16">
        <f t="shared" si="53"/>
        <v>0</v>
      </c>
      <c r="D106" s="16">
        <f t="shared" si="53"/>
        <v>0</v>
      </c>
      <c r="E106" s="16">
        <f t="shared" si="53"/>
        <v>0</v>
      </c>
      <c r="F106" s="16">
        <f t="shared" si="53"/>
        <v>0</v>
      </c>
      <c r="G106" s="17">
        <f t="shared" si="53"/>
        <v>0</v>
      </c>
    </row>
    <row r="107" spans="1:7">
      <c r="A107" s="30" t="s">
        <v>44</v>
      </c>
      <c r="B107" s="20">
        <f t="shared" ref="B107:G107" si="54">B54</f>
        <v>0</v>
      </c>
      <c r="C107" s="20">
        <f t="shared" si="54"/>
        <v>0</v>
      </c>
      <c r="D107" s="20">
        <f t="shared" si="54"/>
        <v>0</v>
      </c>
      <c r="E107" s="20">
        <f t="shared" si="54"/>
        <v>0</v>
      </c>
      <c r="F107" s="20">
        <f t="shared" si="54"/>
        <v>0</v>
      </c>
      <c r="G107" s="20">
        <f t="shared" si="54"/>
        <v>0</v>
      </c>
    </row>
    <row r="108" spans="1:7">
      <c r="A108" s="30" t="s">
        <v>45</v>
      </c>
      <c r="B108" s="20">
        <f t="shared" ref="B108:G108" si="55">B57</f>
        <v>0</v>
      </c>
      <c r="C108" s="20">
        <f t="shared" si="55"/>
        <v>0</v>
      </c>
      <c r="D108" s="20">
        <f t="shared" si="55"/>
        <v>0</v>
      </c>
      <c r="E108" s="20">
        <f t="shared" si="55"/>
        <v>0</v>
      </c>
      <c r="F108" s="20">
        <f t="shared" si="55"/>
        <v>0</v>
      </c>
      <c r="G108" s="20">
        <f t="shared" si="55"/>
        <v>0</v>
      </c>
    </row>
    <row r="109" spans="1:7">
      <c r="A109" s="32" t="s">
        <v>34</v>
      </c>
      <c r="B109" s="16">
        <f t="shared" ref="B109:G109" si="56">B110+B111</f>
        <v>0</v>
      </c>
      <c r="C109" s="16">
        <f t="shared" si="56"/>
        <v>0</v>
      </c>
      <c r="D109" s="16">
        <f t="shared" si="56"/>
        <v>0</v>
      </c>
      <c r="E109" s="16">
        <f t="shared" si="56"/>
        <v>0</v>
      </c>
      <c r="F109" s="16">
        <f t="shared" si="56"/>
        <v>0</v>
      </c>
      <c r="G109" s="17">
        <f t="shared" si="56"/>
        <v>0</v>
      </c>
    </row>
    <row r="110" spans="1:7">
      <c r="A110" s="30" t="s">
        <v>44</v>
      </c>
      <c r="B110" s="20">
        <f t="shared" ref="B110:G110" si="57">B61</f>
        <v>0</v>
      </c>
      <c r="C110" s="20">
        <f t="shared" si="57"/>
        <v>0</v>
      </c>
      <c r="D110" s="20">
        <f t="shared" si="57"/>
        <v>0</v>
      </c>
      <c r="E110" s="20">
        <f t="shared" si="57"/>
        <v>0</v>
      </c>
      <c r="F110" s="20">
        <f t="shared" si="57"/>
        <v>0</v>
      </c>
      <c r="G110" s="20">
        <f t="shared" si="57"/>
        <v>0</v>
      </c>
    </row>
    <row r="111" spans="1:7">
      <c r="A111" s="30" t="s">
        <v>45</v>
      </c>
      <c r="B111" s="20">
        <f t="shared" ref="B111:G111" si="58">B64</f>
        <v>0</v>
      </c>
      <c r="C111" s="20">
        <f t="shared" si="58"/>
        <v>0</v>
      </c>
      <c r="D111" s="20">
        <f t="shared" si="58"/>
        <v>0</v>
      </c>
      <c r="E111" s="20">
        <f t="shared" si="58"/>
        <v>0</v>
      </c>
      <c r="F111" s="20">
        <f t="shared" si="58"/>
        <v>0</v>
      </c>
      <c r="G111" s="20">
        <f t="shared" si="58"/>
        <v>0</v>
      </c>
    </row>
    <row r="112" spans="1:7">
      <c r="A112" s="32" t="s">
        <v>33</v>
      </c>
      <c r="B112" s="16">
        <f t="shared" ref="B112:G112" si="59">B113+B114</f>
        <v>0</v>
      </c>
      <c r="C112" s="16">
        <f t="shared" si="59"/>
        <v>0</v>
      </c>
      <c r="D112" s="16">
        <f t="shared" si="59"/>
        <v>0</v>
      </c>
      <c r="E112" s="16">
        <f t="shared" si="59"/>
        <v>0</v>
      </c>
      <c r="F112" s="16">
        <f t="shared" si="59"/>
        <v>0</v>
      </c>
      <c r="G112" s="17">
        <f t="shared" si="59"/>
        <v>0</v>
      </c>
    </row>
    <row r="113" spans="1:7">
      <c r="A113" s="30" t="s">
        <v>44</v>
      </c>
      <c r="B113" s="20">
        <f t="shared" ref="B113:G113" si="60">B68</f>
        <v>0</v>
      </c>
      <c r="C113" s="20">
        <f t="shared" si="60"/>
        <v>0</v>
      </c>
      <c r="D113" s="20">
        <f t="shared" si="60"/>
        <v>0</v>
      </c>
      <c r="E113" s="20">
        <f t="shared" si="60"/>
        <v>0</v>
      </c>
      <c r="F113" s="20">
        <f t="shared" si="60"/>
        <v>0</v>
      </c>
      <c r="G113" s="20">
        <f t="shared" si="60"/>
        <v>0</v>
      </c>
    </row>
    <row r="114" spans="1:7">
      <c r="A114" s="30" t="s">
        <v>45</v>
      </c>
      <c r="B114" s="20">
        <f t="shared" ref="B114:G114" si="61">B71</f>
        <v>0</v>
      </c>
      <c r="C114" s="20">
        <f t="shared" si="61"/>
        <v>0</v>
      </c>
      <c r="D114" s="20">
        <f t="shared" si="61"/>
        <v>0</v>
      </c>
      <c r="E114" s="20">
        <f t="shared" si="61"/>
        <v>0</v>
      </c>
      <c r="F114" s="20">
        <f t="shared" si="61"/>
        <v>0</v>
      </c>
      <c r="G114" s="20">
        <f t="shared" si="61"/>
        <v>0</v>
      </c>
    </row>
    <row r="115" spans="1:7">
      <c r="A115" s="32" t="s">
        <v>43</v>
      </c>
      <c r="B115" s="16">
        <f t="shared" ref="B115:G117" si="62">B112+B109+B106+B103+B100+B97+B94+B91+B88+B85</f>
        <v>0</v>
      </c>
      <c r="C115" s="16">
        <f t="shared" si="62"/>
        <v>0</v>
      </c>
      <c r="D115" s="16">
        <f t="shared" si="62"/>
        <v>0</v>
      </c>
      <c r="E115" s="16">
        <f t="shared" si="62"/>
        <v>0</v>
      </c>
      <c r="F115" s="16">
        <f t="shared" si="62"/>
        <v>0</v>
      </c>
      <c r="G115" s="17">
        <f t="shared" si="62"/>
        <v>0</v>
      </c>
    </row>
    <row r="116" spans="1:7">
      <c r="A116" s="30" t="s">
        <v>44</v>
      </c>
      <c r="B116" s="20">
        <f t="shared" si="62"/>
        <v>0</v>
      </c>
      <c r="C116" s="20">
        <f t="shared" si="62"/>
        <v>0</v>
      </c>
      <c r="D116" s="20">
        <f t="shared" si="62"/>
        <v>0</v>
      </c>
      <c r="E116" s="20">
        <f t="shared" si="62"/>
        <v>0</v>
      </c>
      <c r="F116" s="20">
        <f t="shared" si="62"/>
        <v>0</v>
      </c>
      <c r="G116" s="21">
        <f t="shared" si="62"/>
        <v>0</v>
      </c>
    </row>
    <row r="117" spans="1:7" ht="13.5" thickBot="1">
      <c r="A117" s="33" t="s">
        <v>45</v>
      </c>
      <c r="B117" s="22">
        <f t="shared" si="62"/>
        <v>0</v>
      </c>
      <c r="C117" s="22">
        <f t="shared" si="62"/>
        <v>0</v>
      </c>
      <c r="D117" s="22">
        <f t="shared" si="62"/>
        <v>0</v>
      </c>
      <c r="E117" s="22">
        <f t="shared" si="62"/>
        <v>0</v>
      </c>
      <c r="F117" s="22">
        <f t="shared" si="62"/>
        <v>0</v>
      </c>
      <c r="G117" s="23">
        <f t="shared" si="62"/>
        <v>0</v>
      </c>
    </row>
  </sheetData>
  <phoneticPr fontId="16" type="noConversion"/>
  <pageMargins left="0.74803149606299213" right="0.35433070866141736" top="0.98425196850393704" bottom="0.98425196850393704" header="0.51181102362204722" footer="0.5118110236220472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Strateegia vorm KOV</vt:lpstr>
      <vt:lpstr>Strateegia vorm valdkonniti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kerstis</dc:creator>
  <cp:lastModifiedBy>Krista Kirsimäe</cp:lastModifiedBy>
  <cp:lastPrinted>2025-09-12T16:09:28Z</cp:lastPrinted>
  <dcterms:created xsi:type="dcterms:W3CDTF">2009-03-11T11:38:40Z</dcterms:created>
  <dcterms:modified xsi:type="dcterms:W3CDTF">2025-09-19T07:56:55Z</dcterms:modified>
</cp:coreProperties>
</file>